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S20100_用度管財課\R5 フォルダ\R5 03 庁舎管理班\03_入札・契約\★（入札・契約）電力入札・脱炭素\06入札関係(R5年度）\01_入札関係様式\03_宇佐総合庁舎ほか７庁舎（WTO）\03_HP掲載\"/>
    </mc:Choice>
  </mc:AlternateContent>
  <bookViews>
    <workbookView xWindow="0" yWindow="0" windowWidth="28800" windowHeight="12315"/>
  </bookViews>
  <sheets>
    <sheet name="仕様書別紙" sheetId="1" r:id="rId1"/>
  </sheets>
  <externalReferences>
    <externalReference r:id="rId2"/>
  </externalReferences>
  <definedNames>
    <definedName name="_xlnm.Print_Area" localSheetId="0">仕様書別紙!$A$1:$T$13,仕様書別紙!$A$14:$Q$24,仕様書別紙!$A$25:$S$43,仕様書別紙!$A$44:$J$56</definedName>
    <definedName name="料金表">#REF!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53" i="1" l="1"/>
  <c r="B53" i="1"/>
  <c r="A53" i="1"/>
  <c r="C52" i="1"/>
  <c r="B52" i="1"/>
  <c r="A52" i="1"/>
  <c r="C51" i="1"/>
  <c r="B51" i="1"/>
  <c r="A51" i="1"/>
  <c r="C50" i="1"/>
  <c r="B50" i="1"/>
  <c r="A50" i="1"/>
  <c r="C49" i="1"/>
  <c r="B49" i="1"/>
  <c r="A49" i="1"/>
  <c r="F48" i="1"/>
  <c r="C48" i="1"/>
  <c r="B48" i="1"/>
  <c r="A48" i="1"/>
  <c r="C47" i="1"/>
  <c r="B47" i="1"/>
  <c r="A47" i="1"/>
  <c r="C46" i="1"/>
  <c r="B46" i="1"/>
  <c r="A46" i="1"/>
  <c r="P42" i="1"/>
  <c r="O42" i="1"/>
  <c r="N42" i="1"/>
  <c r="M42" i="1"/>
  <c r="L42" i="1"/>
  <c r="K42" i="1"/>
  <c r="J42" i="1"/>
  <c r="I42" i="1"/>
  <c r="H42" i="1"/>
  <c r="G42" i="1"/>
  <c r="F42" i="1"/>
  <c r="E42" i="1"/>
  <c r="Q41" i="1"/>
  <c r="Q40" i="1"/>
  <c r="Q39" i="1"/>
  <c r="Q38" i="1"/>
  <c r="Q37" i="1"/>
  <c r="Q36" i="1"/>
  <c r="Q35" i="1"/>
  <c r="R34" i="1"/>
  <c r="F52" i="1" s="1"/>
  <c r="Q34" i="1"/>
  <c r="R32" i="1"/>
  <c r="Q32" i="1"/>
  <c r="S32" i="1" s="1"/>
  <c r="R31" i="1"/>
  <c r="Q31" i="1"/>
  <c r="S31" i="1" s="1"/>
  <c r="S30" i="1"/>
  <c r="R30" i="1"/>
  <c r="Q30" i="1"/>
  <c r="F49" i="1" s="1"/>
  <c r="R29" i="1"/>
  <c r="S29" i="1" s="1"/>
  <c r="Q29" i="1"/>
  <c r="R28" i="1"/>
  <c r="Q28" i="1"/>
  <c r="R27" i="1"/>
  <c r="Q27" i="1"/>
  <c r="Q24" i="1"/>
  <c r="P24" i="1"/>
  <c r="O24" i="1"/>
  <c r="N24" i="1"/>
  <c r="M24" i="1"/>
  <c r="L24" i="1"/>
  <c r="K24" i="1"/>
  <c r="J24" i="1"/>
  <c r="I24" i="1"/>
  <c r="H24" i="1"/>
  <c r="G24" i="1"/>
  <c r="F24" i="1"/>
  <c r="E23" i="1"/>
  <c r="E53" i="1" s="1"/>
  <c r="E22" i="1"/>
  <c r="E52" i="1" s="1"/>
  <c r="E21" i="1"/>
  <c r="E51" i="1" s="1"/>
  <c r="E20" i="1"/>
  <c r="E50" i="1" s="1"/>
  <c r="E19" i="1"/>
  <c r="E49" i="1" s="1"/>
  <c r="E18" i="1"/>
  <c r="E48" i="1" s="1"/>
  <c r="E17" i="1"/>
  <c r="E16" i="1"/>
  <c r="E24" i="1" s="1"/>
  <c r="G49" i="1" l="1"/>
  <c r="G52" i="1"/>
  <c r="Q42" i="1"/>
  <c r="E46" i="1"/>
  <c r="F47" i="1"/>
  <c r="G48" i="1"/>
  <c r="E47" i="1"/>
  <c r="S28" i="1"/>
  <c r="F46" i="1"/>
  <c r="S27" i="1"/>
  <c r="R38" i="1"/>
  <c r="F53" i="1" s="1"/>
  <c r="F51" i="1"/>
  <c r="F50" i="1"/>
  <c r="G53" i="1" l="1"/>
  <c r="F54" i="1"/>
  <c r="G46" i="1"/>
  <c r="G51" i="1"/>
  <c r="G50" i="1"/>
  <c r="G47" i="1"/>
  <c r="E54" i="1"/>
  <c r="G54" i="1" l="1"/>
</calcChain>
</file>

<file path=xl/sharedStrings.xml><?xml version="1.0" encoding="utf-8"?>
<sst xmlns="http://schemas.openxmlformats.org/spreadsheetml/2006/main" count="257" uniqueCount="81">
  <si>
    <t>【仕様書別紙】</t>
    <rPh sb="1" eb="4">
      <t>シヨウショ</t>
    </rPh>
    <rPh sb="4" eb="6">
      <t>ベッシ</t>
    </rPh>
    <phoneticPr fontId="3"/>
  </si>
  <si>
    <t>対象施設の情報一覧</t>
    <rPh sb="0" eb="2">
      <t>タイショウ</t>
    </rPh>
    <rPh sb="2" eb="4">
      <t>シセツ</t>
    </rPh>
    <rPh sb="5" eb="7">
      <t>ジョウホウ</t>
    </rPh>
    <rPh sb="7" eb="9">
      <t>イチラン</t>
    </rPh>
    <phoneticPr fontId="3"/>
  </si>
  <si>
    <t>１．基本情報</t>
    <rPh sb="2" eb="4">
      <t>キホン</t>
    </rPh>
    <rPh sb="4" eb="6">
      <t>ジョウホウ</t>
    </rPh>
    <phoneticPr fontId="3"/>
  </si>
  <si>
    <t>番号</t>
    <rPh sb="0" eb="2">
      <t>バンゴウ</t>
    </rPh>
    <phoneticPr fontId="3"/>
  </si>
  <si>
    <t>対象建物</t>
    <rPh sb="0" eb="2">
      <t>タイショウ</t>
    </rPh>
    <rPh sb="2" eb="4">
      <t>タテモノ</t>
    </rPh>
    <phoneticPr fontId="3"/>
  </si>
  <si>
    <t>需要場所</t>
    <rPh sb="0" eb="2">
      <t>ジュヨウ</t>
    </rPh>
    <rPh sb="2" eb="4">
      <t>バショ</t>
    </rPh>
    <phoneticPr fontId="3"/>
  </si>
  <si>
    <t>用途</t>
    <rPh sb="0" eb="2">
      <t>ヨウト</t>
    </rPh>
    <phoneticPr fontId="3"/>
  </si>
  <si>
    <t>電力供給方式</t>
    <rPh sb="0" eb="2">
      <t>デンリョク</t>
    </rPh>
    <rPh sb="2" eb="4">
      <t>キョウキュウ</t>
    </rPh>
    <rPh sb="4" eb="6">
      <t>ホウシキ</t>
    </rPh>
    <phoneticPr fontId="3"/>
  </si>
  <si>
    <t>標準電圧
（V）</t>
    <rPh sb="0" eb="2">
      <t>ヒョウジュン</t>
    </rPh>
    <rPh sb="2" eb="4">
      <t>デンアツ</t>
    </rPh>
    <phoneticPr fontId="3"/>
  </si>
  <si>
    <t>計量電圧
（V）</t>
    <rPh sb="0" eb="2">
      <t>ケイリョウ</t>
    </rPh>
    <rPh sb="2" eb="4">
      <t>デンアツ</t>
    </rPh>
    <phoneticPr fontId="3"/>
  </si>
  <si>
    <t>標準周波数
（Hz）</t>
    <rPh sb="0" eb="2">
      <t>ヒョウジュン</t>
    </rPh>
    <rPh sb="2" eb="5">
      <t>シュウハスウ</t>
    </rPh>
    <phoneticPr fontId="3"/>
  </si>
  <si>
    <t>受電方式</t>
    <rPh sb="0" eb="2">
      <t>ジュデン</t>
    </rPh>
    <rPh sb="2" eb="4">
      <t>ホウシキ</t>
    </rPh>
    <phoneticPr fontId="3"/>
  </si>
  <si>
    <t>蓄熱設備の有無と容量</t>
    <rPh sb="0" eb="2">
      <t>チクネツ</t>
    </rPh>
    <rPh sb="2" eb="4">
      <t>セツビ</t>
    </rPh>
    <rPh sb="5" eb="7">
      <t>ウム</t>
    </rPh>
    <rPh sb="8" eb="10">
      <t>ヨウリョウ</t>
    </rPh>
    <phoneticPr fontId="3"/>
  </si>
  <si>
    <t>自家発電機の有無と容量</t>
    <rPh sb="0" eb="2">
      <t>ジカ</t>
    </rPh>
    <rPh sb="2" eb="5">
      <t>ハツデンキ</t>
    </rPh>
    <rPh sb="6" eb="8">
      <t>ウム</t>
    </rPh>
    <rPh sb="9" eb="11">
      <t>ヨウリョウ</t>
    </rPh>
    <phoneticPr fontId="3"/>
  </si>
  <si>
    <t>余剰電力の売却の有無と売却先</t>
    <rPh sb="0" eb="2">
      <t>ヨジョウ</t>
    </rPh>
    <rPh sb="2" eb="4">
      <t>デンリョク</t>
    </rPh>
    <rPh sb="5" eb="7">
      <t>バイキャク</t>
    </rPh>
    <rPh sb="8" eb="10">
      <t>ウム</t>
    </rPh>
    <rPh sb="11" eb="14">
      <t>バイキャクサキ</t>
    </rPh>
    <phoneticPr fontId="3"/>
  </si>
  <si>
    <t>自動検針装置の有無</t>
    <rPh sb="0" eb="2">
      <t>ジドウ</t>
    </rPh>
    <rPh sb="2" eb="4">
      <t>ケンシン</t>
    </rPh>
    <rPh sb="4" eb="6">
      <t>ソウチ</t>
    </rPh>
    <rPh sb="7" eb="9">
      <t>ウム</t>
    </rPh>
    <phoneticPr fontId="3"/>
  </si>
  <si>
    <t>電力量計の仕様</t>
    <rPh sb="0" eb="2">
      <t>デンリョク</t>
    </rPh>
    <rPh sb="2" eb="3">
      <t>リョウ</t>
    </rPh>
    <rPh sb="3" eb="4">
      <t>ケイ</t>
    </rPh>
    <rPh sb="5" eb="7">
      <t>シヨウ</t>
    </rPh>
    <phoneticPr fontId="3"/>
  </si>
  <si>
    <t>需給地点</t>
    <rPh sb="0" eb="2">
      <t>ジュキュウ</t>
    </rPh>
    <rPh sb="2" eb="4">
      <t>チテン</t>
    </rPh>
    <phoneticPr fontId="3"/>
  </si>
  <si>
    <t>電気工作物の財産分界点</t>
    <rPh sb="0" eb="2">
      <t>デンキ</t>
    </rPh>
    <rPh sb="2" eb="5">
      <t>コウサクブツ</t>
    </rPh>
    <rPh sb="6" eb="8">
      <t>ザイサン</t>
    </rPh>
    <rPh sb="8" eb="10">
      <t>ブンカイ</t>
    </rPh>
    <rPh sb="10" eb="11">
      <t>テン</t>
    </rPh>
    <phoneticPr fontId="3"/>
  </si>
  <si>
    <t>保安上の責任分界点</t>
    <rPh sb="0" eb="2">
      <t>ホアン</t>
    </rPh>
    <rPh sb="2" eb="3">
      <t>ジョウ</t>
    </rPh>
    <rPh sb="4" eb="6">
      <t>セキニン</t>
    </rPh>
    <rPh sb="6" eb="9">
      <t>ブンカイテン</t>
    </rPh>
    <phoneticPr fontId="3"/>
  </si>
  <si>
    <t>宇佐総合庁舎</t>
    <rPh sb="0" eb="2">
      <t>ウサ</t>
    </rPh>
    <rPh sb="2" eb="4">
      <t>ソウゴウ</t>
    </rPh>
    <rPh sb="4" eb="6">
      <t>チョウシャ</t>
    </rPh>
    <phoneticPr fontId="3"/>
  </si>
  <si>
    <t>宇佐市大字法鏡寺２３５－１</t>
    <rPh sb="0" eb="3">
      <t>ウサシ</t>
    </rPh>
    <rPh sb="3" eb="5">
      <t>オオアザ</t>
    </rPh>
    <rPh sb="5" eb="8">
      <t>ホウキョウジ</t>
    </rPh>
    <phoneticPr fontId="3"/>
  </si>
  <si>
    <t>官公署
（事務所）</t>
    <rPh sb="0" eb="3">
      <t>カンコウショ</t>
    </rPh>
    <rPh sb="5" eb="8">
      <t>ジムショ</t>
    </rPh>
    <phoneticPr fontId="3"/>
  </si>
  <si>
    <t>交流３相３線式</t>
    <rPh sb="0" eb="2">
      <t>コウリュウ</t>
    </rPh>
    <rPh sb="3" eb="4">
      <t>ソウ</t>
    </rPh>
    <rPh sb="5" eb="6">
      <t>セン</t>
    </rPh>
    <rPh sb="6" eb="7">
      <t>シキ</t>
    </rPh>
    <phoneticPr fontId="3"/>
  </si>
  <si>
    <t>１回線受電</t>
    <rPh sb="1" eb="3">
      <t>カイセン</t>
    </rPh>
    <rPh sb="3" eb="5">
      <t>ジュデン</t>
    </rPh>
    <phoneticPr fontId="3"/>
  </si>
  <si>
    <t>無</t>
    <rPh sb="0" eb="1">
      <t>ム</t>
    </rPh>
    <phoneticPr fontId="3"/>
  </si>
  <si>
    <t>有</t>
    <rPh sb="0" eb="1">
      <t>ア</t>
    </rPh>
    <phoneticPr fontId="3"/>
  </si>
  <si>
    <t>電力需給用複合計器</t>
    <rPh sb="0" eb="2">
      <t>デンリョク</t>
    </rPh>
    <rPh sb="2" eb="4">
      <t>ジュキュウ</t>
    </rPh>
    <rPh sb="4" eb="5">
      <t>ヨウ</t>
    </rPh>
    <rPh sb="5" eb="7">
      <t>フクゴウ</t>
    </rPh>
    <rPh sb="7" eb="9">
      <t>ケイキ</t>
    </rPh>
    <phoneticPr fontId="3"/>
  </si>
  <si>
    <t>需給場所における構内引込線に大分県の施設した開閉器の電源側接続点</t>
    <rPh sb="0" eb="2">
      <t>ジュキュウ</t>
    </rPh>
    <rPh sb="2" eb="4">
      <t>バショ</t>
    </rPh>
    <rPh sb="8" eb="10">
      <t>コウナイ</t>
    </rPh>
    <rPh sb="10" eb="13">
      <t>ヒキコミセン</t>
    </rPh>
    <rPh sb="14" eb="17">
      <t>オオイタケン</t>
    </rPh>
    <rPh sb="18" eb="20">
      <t>シセツ</t>
    </rPh>
    <rPh sb="22" eb="25">
      <t>カイヘイキ</t>
    </rPh>
    <rPh sb="26" eb="28">
      <t>デンゲン</t>
    </rPh>
    <rPh sb="28" eb="29">
      <t>ガワ</t>
    </rPh>
    <rPh sb="29" eb="32">
      <t>セツゾクテン</t>
    </rPh>
    <phoneticPr fontId="3"/>
  </si>
  <si>
    <t>同左</t>
    <rPh sb="0" eb="2">
      <t>ドウサ</t>
    </rPh>
    <phoneticPr fontId="3"/>
  </si>
  <si>
    <t>大分県立竹工芸訓練センター（別棟）</t>
    <rPh sb="0" eb="2">
      <t>オオイタ</t>
    </rPh>
    <rPh sb="2" eb="4">
      <t>ケンリツ</t>
    </rPh>
    <rPh sb="4" eb="5">
      <t>タケ</t>
    </rPh>
    <rPh sb="5" eb="7">
      <t>コウゲイ</t>
    </rPh>
    <rPh sb="7" eb="9">
      <t>クンレン</t>
    </rPh>
    <rPh sb="14" eb="16">
      <t>ベットウ</t>
    </rPh>
    <phoneticPr fontId="3"/>
  </si>
  <si>
    <t>別府市東荘園３－３</t>
    <rPh sb="0" eb="3">
      <t>ベップシ</t>
    </rPh>
    <rPh sb="3" eb="4">
      <t>ヒガシ</t>
    </rPh>
    <rPh sb="4" eb="6">
      <t>ソウエン</t>
    </rPh>
    <phoneticPr fontId="3"/>
  </si>
  <si>
    <t>官公署
（事務所）</t>
    <rPh sb="0" eb="3">
      <t>カンコウショ</t>
    </rPh>
    <rPh sb="5" eb="7">
      <t>ジム</t>
    </rPh>
    <rPh sb="7" eb="8">
      <t>ショ</t>
    </rPh>
    <phoneticPr fontId="3"/>
  </si>
  <si>
    <t>大分県立竹工芸訓練センター（管理訓練棟）</t>
    <rPh sb="0" eb="2">
      <t>オオイタ</t>
    </rPh>
    <rPh sb="2" eb="4">
      <t>ケンリツ</t>
    </rPh>
    <rPh sb="4" eb="5">
      <t>タケ</t>
    </rPh>
    <rPh sb="5" eb="7">
      <t>コウゲイ</t>
    </rPh>
    <rPh sb="7" eb="9">
      <t>クンレン</t>
    </rPh>
    <rPh sb="14" eb="16">
      <t>カンリ</t>
    </rPh>
    <rPh sb="16" eb="18">
      <t>クンレン</t>
    </rPh>
    <rPh sb="18" eb="19">
      <t>トウ</t>
    </rPh>
    <phoneticPr fontId="3"/>
  </si>
  <si>
    <t>大分県立大分高等技術専門校</t>
    <rPh sb="0" eb="2">
      <t>オオイタ</t>
    </rPh>
    <rPh sb="2" eb="4">
      <t>ケンリツ</t>
    </rPh>
    <rPh sb="4" eb="6">
      <t>オオイタ</t>
    </rPh>
    <rPh sb="6" eb="8">
      <t>コウトウ</t>
    </rPh>
    <rPh sb="8" eb="10">
      <t>ギジュツ</t>
    </rPh>
    <rPh sb="10" eb="12">
      <t>センモン</t>
    </rPh>
    <rPh sb="12" eb="13">
      <t>コウ</t>
    </rPh>
    <phoneticPr fontId="3"/>
  </si>
  <si>
    <t>大分市大字下宗方１０３５－１</t>
    <rPh sb="0" eb="3">
      <t>オオイタシ</t>
    </rPh>
    <rPh sb="3" eb="5">
      <t>オオアザ</t>
    </rPh>
    <rPh sb="5" eb="8">
      <t>シモムナカタ</t>
    </rPh>
    <phoneticPr fontId="3"/>
  </si>
  <si>
    <t>大分県食肉衛生検査所</t>
    <rPh sb="0" eb="3">
      <t>オオイタケン</t>
    </rPh>
    <rPh sb="3" eb="5">
      <t>ショクニク</t>
    </rPh>
    <rPh sb="5" eb="7">
      <t>エイセイ</t>
    </rPh>
    <rPh sb="7" eb="9">
      <t>ケンサ</t>
    </rPh>
    <rPh sb="9" eb="10">
      <t>ジョ</t>
    </rPh>
    <phoneticPr fontId="3"/>
  </si>
  <si>
    <t>豊後大野市犬飼町田原１５８０－４０</t>
    <rPh sb="0" eb="5">
      <t>ブンゴオオノシ</t>
    </rPh>
    <rPh sb="5" eb="7">
      <t>イヌカイ</t>
    </rPh>
    <rPh sb="7" eb="8">
      <t>マチ</t>
    </rPh>
    <rPh sb="8" eb="10">
      <t>タハラ</t>
    </rPh>
    <phoneticPr fontId="3"/>
  </si>
  <si>
    <t>動物愛護センター</t>
    <rPh sb="0" eb="2">
      <t>ドウブツ</t>
    </rPh>
    <rPh sb="2" eb="4">
      <t>アイゴ</t>
    </rPh>
    <phoneticPr fontId="3"/>
  </si>
  <si>
    <t>大分市大字廻栖野３２３１－４７</t>
    <rPh sb="0" eb="3">
      <t>オオイタシ</t>
    </rPh>
    <rPh sb="3" eb="5">
      <t>オオアザ</t>
    </rPh>
    <rPh sb="5" eb="6">
      <t>カイ</t>
    </rPh>
    <rPh sb="6" eb="7">
      <t>ス</t>
    </rPh>
    <rPh sb="7" eb="8">
      <t>ノ</t>
    </rPh>
    <phoneticPr fontId="3"/>
  </si>
  <si>
    <t>有</t>
    <rPh sb="0" eb="1">
      <t>ユウ</t>
    </rPh>
    <phoneticPr fontId="3"/>
  </si>
  <si>
    <t>大分県消防学校</t>
    <rPh sb="0" eb="3">
      <t>オオイタケン</t>
    </rPh>
    <rPh sb="3" eb="5">
      <t>ショウボウ</t>
    </rPh>
    <rPh sb="5" eb="7">
      <t>ガッコウ</t>
    </rPh>
    <phoneticPr fontId="3"/>
  </si>
  <si>
    <t>由布市挾間町向原７６９</t>
    <rPh sb="0" eb="3">
      <t>ユフシ</t>
    </rPh>
    <rPh sb="3" eb="6">
      <t>ハサママチ</t>
    </rPh>
    <rPh sb="6" eb="8">
      <t>ムカイバル</t>
    </rPh>
    <phoneticPr fontId="3"/>
  </si>
  <si>
    <t>官公署
（管理教育棟）</t>
    <rPh sb="0" eb="3">
      <t>カンコウショ</t>
    </rPh>
    <rPh sb="5" eb="7">
      <t>カンリ</t>
    </rPh>
    <rPh sb="7" eb="9">
      <t>キョウイク</t>
    </rPh>
    <rPh sb="9" eb="10">
      <t>トウ</t>
    </rPh>
    <phoneticPr fontId="3"/>
  </si>
  <si>
    <t>大分県衛生環境研究センター</t>
    <rPh sb="0" eb="3">
      <t>オオイタケン</t>
    </rPh>
    <rPh sb="3" eb="5">
      <t>エイセイ</t>
    </rPh>
    <rPh sb="5" eb="7">
      <t>カンキョウ</t>
    </rPh>
    <rPh sb="7" eb="9">
      <t>ケンキュウ</t>
    </rPh>
    <phoneticPr fontId="3"/>
  </si>
  <si>
    <t>大分市高江西２－８</t>
    <rPh sb="0" eb="3">
      <t>オオイタシ</t>
    </rPh>
    <rPh sb="3" eb="5">
      <t>タカエ</t>
    </rPh>
    <rPh sb="5" eb="6">
      <t>ニシ</t>
    </rPh>
    <phoneticPr fontId="3"/>
  </si>
  <si>
    <t>官公署
（研究棟）</t>
    <rPh sb="0" eb="3">
      <t>カンコウショ</t>
    </rPh>
    <rPh sb="5" eb="7">
      <t>ケンキュウ</t>
    </rPh>
    <rPh sb="7" eb="8">
      <t>トウ</t>
    </rPh>
    <phoneticPr fontId="3"/>
  </si>
  <si>
    <r>
      <t xml:space="preserve">有
太陽光
（常用）
20kW
</t>
    </r>
    <r>
      <rPr>
        <sz val="9"/>
        <color theme="1"/>
        <rFont val="ＭＳ Ｐゴシック"/>
        <family val="3"/>
        <charset val="128"/>
      </rPr>
      <t>H14年設置</t>
    </r>
    <rPh sb="0" eb="1">
      <t>ア</t>
    </rPh>
    <rPh sb="2" eb="5">
      <t>タイヨウコウ</t>
    </rPh>
    <rPh sb="7" eb="9">
      <t>ジョウヨウ</t>
    </rPh>
    <rPh sb="19" eb="20">
      <t>ネン</t>
    </rPh>
    <rPh sb="20" eb="22">
      <t>セッチ</t>
    </rPh>
    <phoneticPr fontId="3"/>
  </si>
  <si>
    <t>２．契約電力(最大電力)</t>
    <rPh sb="2" eb="4">
      <t>ケイヤク</t>
    </rPh>
    <rPh sb="4" eb="6">
      <t>デンリョク</t>
    </rPh>
    <rPh sb="7" eb="9">
      <t>サイダイ</t>
    </rPh>
    <rPh sb="9" eb="11">
      <t>デンリョク</t>
    </rPh>
    <phoneticPr fontId="3"/>
  </si>
  <si>
    <t>契約種別</t>
    <rPh sb="0" eb="2">
      <t>ケイヤク</t>
    </rPh>
    <rPh sb="2" eb="4">
      <t>シュベツ</t>
    </rPh>
    <phoneticPr fontId="3"/>
  </si>
  <si>
    <t>最大電力
（㎾）</t>
    <rPh sb="0" eb="2">
      <t>サイダイ</t>
    </rPh>
    <rPh sb="2" eb="4">
      <t>デンリョク</t>
    </rPh>
    <phoneticPr fontId="3"/>
  </si>
  <si>
    <t>３月</t>
  </si>
  <si>
    <t>４月</t>
    <rPh sb="1" eb="2">
      <t>ガツ</t>
    </rPh>
    <phoneticPr fontId="3"/>
  </si>
  <si>
    <t>５月</t>
  </si>
  <si>
    <t>６月</t>
  </si>
  <si>
    <t>７月</t>
  </si>
  <si>
    <t>８月</t>
  </si>
  <si>
    <t>９月</t>
  </si>
  <si>
    <t>１０月</t>
  </si>
  <si>
    <t>１１月</t>
  </si>
  <si>
    <t>１２月</t>
  </si>
  <si>
    <t>１月</t>
  </si>
  <si>
    <t>２月</t>
  </si>
  <si>
    <t>高圧</t>
    <rPh sb="0" eb="2">
      <t>コウアツ</t>
    </rPh>
    <phoneticPr fontId="3"/>
  </si>
  <si>
    <t>由布市狭間町向原７６９</t>
    <rPh sb="0" eb="3">
      <t>ユフシ</t>
    </rPh>
    <rPh sb="3" eb="6">
      <t>ハザママチ</t>
    </rPh>
    <rPh sb="6" eb="8">
      <t>ムカイバル</t>
    </rPh>
    <phoneticPr fontId="3"/>
  </si>
  <si>
    <t>合計</t>
    <rPh sb="0" eb="2">
      <t>ゴウケイ</t>
    </rPh>
    <phoneticPr fontId="3"/>
  </si>
  <si>
    <t>３．予定電力使用量</t>
    <rPh sb="2" eb="4">
      <t>ヨテイ</t>
    </rPh>
    <rPh sb="4" eb="6">
      <t>デンリョク</t>
    </rPh>
    <rPh sb="6" eb="9">
      <t>シヨウリョウ</t>
    </rPh>
    <phoneticPr fontId="3"/>
  </si>
  <si>
    <t>使用電力量（㎾h）</t>
  </si>
  <si>
    <t>夏季計
（７月～９月）</t>
    <rPh sb="0" eb="2">
      <t>カキ</t>
    </rPh>
    <rPh sb="2" eb="3">
      <t>ケイ</t>
    </rPh>
    <rPh sb="6" eb="7">
      <t>ガツ</t>
    </rPh>
    <rPh sb="9" eb="10">
      <t>ガツ</t>
    </rPh>
    <phoneticPr fontId="3"/>
  </si>
  <si>
    <t>その他季計
（夏季以外）</t>
    <rPh sb="2" eb="3">
      <t>タ</t>
    </rPh>
    <rPh sb="3" eb="4">
      <t>キ</t>
    </rPh>
    <rPh sb="4" eb="5">
      <t>ケイ</t>
    </rPh>
    <rPh sb="7" eb="9">
      <t>カキ</t>
    </rPh>
    <rPh sb="9" eb="11">
      <t>イガイ</t>
    </rPh>
    <phoneticPr fontId="3"/>
  </si>
  <si>
    <t>ピーク</t>
    <phoneticPr fontId="3"/>
  </si>
  <si>
    <t>昼間・夏季</t>
    <phoneticPr fontId="3"/>
  </si>
  <si>
    <t>昼間・他季</t>
    <phoneticPr fontId="3"/>
  </si>
  <si>
    <t>夜間</t>
    <phoneticPr fontId="3"/>
  </si>
  <si>
    <t>※計量日：当月1日0時とする</t>
    <rPh sb="1" eb="4">
      <t>ケイリョウビ</t>
    </rPh>
    <rPh sb="5" eb="7">
      <t>トウゲツ</t>
    </rPh>
    <rPh sb="8" eb="9">
      <t>ニチ</t>
    </rPh>
    <rPh sb="10" eb="11">
      <t>ジ</t>
    </rPh>
    <phoneticPr fontId="3"/>
  </si>
  <si>
    <t>４．負荷率</t>
    <rPh sb="2" eb="4">
      <t>フカ</t>
    </rPh>
    <rPh sb="4" eb="5">
      <t>リツ</t>
    </rPh>
    <phoneticPr fontId="3"/>
  </si>
  <si>
    <t>最大需要電力（㎾）①</t>
    <rPh sb="0" eb="2">
      <t>サイダイ</t>
    </rPh>
    <rPh sb="2" eb="4">
      <t>ジュヨウ</t>
    </rPh>
    <rPh sb="4" eb="6">
      <t>デンリョク</t>
    </rPh>
    <phoneticPr fontId="3"/>
  </si>
  <si>
    <t>年間使用電力量
（㎾h）②</t>
    <rPh sb="0" eb="2">
      <t>ネンカン</t>
    </rPh>
    <rPh sb="4" eb="6">
      <t>デンリョク</t>
    </rPh>
    <rPh sb="6" eb="7">
      <t>リョウ</t>
    </rPh>
    <phoneticPr fontId="3"/>
  </si>
  <si>
    <r>
      <t>負荷率
（％）
【</t>
    </r>
    <r>
      <rPr>
        <sz val="8"/>
        <color theme="1"/>
        <rFont val="ＭＳ Ｐゴシック"/>
        <family val="3"/>
        <charset val="128"/>
      </rPr>
      <t>②÷①÷8760】</t>
    </r>
    <rPh sb="0" eb="2">
      <t>フカ</t>
    </rPh>
    <rPh sb="2" eb="3">
      <t>リツ</t>
    </rPh>
    <phoneticPr fontId="3"/>
  </si>
  <si>
    <t>※予定使用電力量は、令和４年３月～令和５年２月実績と同程度と見込む。</t>
    <rPh sb="1" eb="3">
      <t>ヨテイ</t>
    </rPh>
    <rPh sb="3" eb="5">
      <t>シヨウ</t>
    </rPh>
    <rPh sb="5" eb="7">
      <t>デンリョク</t>
    </rPh>
    <rPh sb="7" eb="8">
      <t>リョウ</t>
    </rPh>
    <rPh sb="10" eb="12">
      <t>レイワ</t>
    </rPh>
    <rPh sb="13" eb="14">
      <t>ネン</t>
    </rPh>
    <rPh sb="17" eb="19">
      <t>レイワ</t>
    </rPh>
    <rPh sb="26" eb="29">
      <t>ドウテイド</t>
    </rPh>
    <rPh sb="30" eb="32">
      <t>ミコ</t>
    </rPh>
    <phoneticPr fontId="3"/>
  </si>
  <si>
    <t>※負荷率＝年間使用電力量（㎾h）÷最大需要電力（㎾）÷8760（年間時間数＝365日×24時間）×100　小数点第3位を四捨五入</t>
    <rPh sb="1" eb="4">
      <t>フカリツ</t>
    </rPh>
    <rPh sb="19" eb="21">
      <t>ジュヨウ</t>
    </rPh>
    <rPh sb="32" eb="34">
      <t>ネンカン</t>
    </rPh>
    <rPh sb="34" eb="36">
      <t>ジカン</t>
    </rPh>
    <rPh sb="36" eb="37">
      <t>スウ</t>
    </rPh>
    <rPh sb="41" eb="42">
      <t>ニチ</t>
    </rPh>
    <rPh sb="45" eb="47">
      <t>ジカン</t>
    </rPh>
    <rPh sb="53" eb="56">
      <t>ショウスウテン</t>
    </rPh>
    <rPh sb="56" eb="57">
      <t>ダイ</t>
    </rPh>
    <rPh sb="58" eb="59">
      <t>イ</t>
    </rPh>
    <rPh sb="60" eb="64">
      <t>シシャゴニュウ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</si>
</sst>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 #,##0"/>
  </numFmts>
  <fonts count="15">
    <font>
      <sz val="11"/>
      <color theme="1"/>
      <name val="游ゴシック"/>
      <family val="2"/>
      <charset val="128"/>
      <scheme val="minor"/>
    </font>
    <font>
      <sz val="11"/>
      <color theme="1"/>
      <name val="游ゴシック"/>
      <family val="2"/>
      <charset val="128"/>
      <scheme val="minor"/>
    </font>
    <font>
      <sz val="11"/>
      <color theme="1"/>
      <name val="ＭＳ Ｐゴシック"/>
      <family val="3"/>
      <charset val="128"/>
    </font>
    <font>
      <sz val="6"/>
      <name val="游ゴシック"/>
      <family val="2"/>
      <charset val="128"/>
      <scheme val="minor"/>
    </font>
    <font>
      <sz val="11"/>
      <name val="ＭＳ Ｐゴシック"/>
      <family val="3"/>
      <charset val="128"/>
    </font>
    <font>
      <sz val="9"/>
      <color theme="1"/>
      <name val="ＭＳ Ｐゴシック"/>
      <family val="3"/>
      <charset val="128"/>
    </font>
    <font>
      <sz val="11"/>
      <color indexed="8"/>
      <name val="ＭＳ 明朝"/>
      <family val="1"/>
    </font>
    <font>
      <sz val="11"/>
      <color indexed="8"/>
      <name val="ＭＳ Ｐゴシック"/>
      <family val="3"/>
      <charset val="128"/>
    </font>
    <font>
      <sz val="11"/>
      <color indexed="8"/>
      <name val="ＭＳ 明朝"/>
      <family val="1"/>
      <charset val="128"/>
    </font>
    <font>
      <sz val="10"/>
      <color theme="1"/>
      <name val="ＭＳ Ｐゴシック"/>
      <family val="3"/>
      <charset val="128"/>
    </font>
    <font>
      <sz val="11"/>
      <color rgb="FFFF0000"/>
      <name val="ＭＳ Ｐゴシック"/>
      <family val="3"/>
      <charset val="128"/>
    </font>
    <font>
      <sz val="8"/>
      <color theme="1"/>
      <name val="ＭＳ Ｐゴシック"/>
      <family val="3"/>
      <charset val="128"/>
    </font>
    <font>
      <sz val="9"/>
      <color indexed="8"/>
      <name val="ＭＳ Ｐゴシック"/>
      <family val="3"/>
      <charset val="128"/>
    </font>
    <font>
      <b/>
      <sz val="11"/>
      <color rgb="FFFF0000"/>
      <name val="ＭＳ Ｐゴシック"/>
      <family val="3"/>
      <charset val="128"/>
    </font>
    <font>
      <b/>
      <sz val="11"/>
      <color theme="1"/>
      <name val="ＭＳ Ｐゴシック"/>
      <family val="3"/>
      <charset val="128"/>
    </font>
  </fonts>
  <fills count="4">
    <fill>
      <patternFill patternType="none"/>
    </fill>
    <fill>
      <patternFill patternType="gray125"/>
    </fill>
    <fill>
      <patternFill patternType="solid">
        <fgColor indexed="41"/>
        <bgColor indexed="64"/>
      </patternFill>
    </fill>
    <fill>
      <patternFill patternType="solid">
        <fgColor indexed="40"/>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48"/>
      </left>
      <right style="thin">
        <color indexed="48"/>
      </right>
      <top style="thin">
        <color indexed="48"/>
      </top>
      <bottom style="thin">
        <color indexed="48"/>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diagonal/>
    </border>
    <border>
      <left style="thin">
        <color indexed="48"/>
      </left>
      <right style="thin">
        <color indexed="48"/>
      </right>
      <top style="thin">
        <color indexed="48"/>
      </top>
      <bottom style="thin">
        <color indexed="48"/>
      </bottom>
      <diagonal/>
    </border>
    <border>
      <left style="thin">
        <color indexed="64"/>
      </left>
      <right style="thin">
        <color indexed="64"/>
      </right>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top/>
      <bottom style="thin">
        <color indexed="64"/>
      </bottom>
      <diagonal/>
    </border>
  </borders>
  <cellStyleXfs count="5">
    <xf numFmtId="0" fontId="0" fillId="0" borderId="0">
      <alignment vertical="center"/>
    </xf>
    <xf numFmtId="38" fontId="1" fillId="0" borderId="0" applyFont="0" applyFill="0" applyBorder="0" applyAlignment="0" applyProtection="0">
      <alignment vertical="center"/>
    </xf>
    <xf numFmtId="4" fontId="6" fillId="2" borderId="6" applyNumberFormat="0" applyProtection="0">
      <alignment horizontal="right" vertical="center"/>
    </xf>
    <xf numFmtId="4" fontId="8" fillId="2" borderId="6" applyNumberFormat="0" applyProtection="0">
      <alignment horizontal="right" vertical="center"/>
    </xf>
    <xf numFmtId="4" fontId="6" fillId="3" borderId="11" applyNumberFormat="0" applyProtection="0">
      <alignment horizontal="left" vertical="center" indent="1"/>
    </xf>
  </cellStyleXfs>
  <cellXfs count="69">
    <xf numFmtId="0" fontId="0" fillId="0" borderId="0" xfId="0">
      <alignment vertical="center"/>
    </xf>
    <xf numFmtId="0" fontId="2" fillId="0" borderId="0" xfId="0" applyFont="1" applyFill="1">
      <alignment vertical="center"/>
    </xf>
    <xf numFmtId="0" fontId="2" fillId="0" borderId="0" xfId="0" applyFont="1" applyFill="1" applyAlignment="1">
      <alignment horizontal="left" vertical="center" wrapText="1"/>
    </xf>
    <xf numFmtId="0" fontId="4" fillId="0" borderId="0" xfId="0" applyFont="1" applyFill="1">
      <alignment vertical="center"/>
    </xf>
    <xf numFmtId="0" fontId="2"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0" applyFont="1" applyFill="1" applyBorder="1" applyAlignment="1">
      <alignment vertical="center" wrapText="1"/>
    </xf>
    <xf numFmtId="0" fontId="2" fillId="0" borderId="1" xfId="0"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4" xfId="0" applyFont="1" applyFill="1" applyBorder="1" applyAlignment="1">
      <alignment horizontal="left" vertical="center" wrapText="1"/>
    </xf>
    <xf numFmtId="0" fontId="2" fillId="0" borderId="5" xfId="0" applyFont="1" applyFill="1" applyBorder="1" applyAlignment="1">
      <alignment vertical="center" wrapText="1"/>
    </xf>
    <xf numFmtId="0" fontId="2" fillId="0" borderId="5" xfId="0" applyFont="1" applyFill="1" applyBorder="1" applyAlignment="1">
      <alignment horizontal="center" vertical="center" wrapText="1"/>
    </xf>
    <xf numFmtId="3" fontId="7" fillId="0" borderId="7" xfId="2" quotePrefix="1" applyNumberFormat="1" applyFont="1" applyFill="1" applyBorder="1" applyProtection="1">
      <alignment horizontal="right" vertical="center"/>
      <protection locked="0"/>
    </xf>
    <xf numFmtId="3" fontId="8" fillId="0" borderId="1" xfId="3" quotePrefix="1" applyNumberFormat="1" applyFill="1" applyBorder="1" applyProtection="1">
      <alignment horizontal="right" vertical="center"/>
      <protection locked="0"/>
    </xf>
    <xf numFmtId="3" fontId="7" fillId="0" borderId="1" xfId="2" quotePrefix="1" applyNumberFormat="1" applyFont="1" applyFill="1" applyBorder="1" applyProtection="1">
      <alignment horizontal="right" vertical="center"/>
      <protection locked="0"/>
    </xf>
    <xf numFmtId="0" fontId="9" fillId="0" borderId="1" xfId="0" applyFont="1" applyFill="1" applyBorder="1" applyAlignment="1">
      <alignment vertical="center" wrapText="1"/>
    </xf>
    <xf numFmtId="3" fontId="8" fillId="0" borderId="1" xfId="3" applyNumberFormat="1" applyFill="1" applyBorder="1" applyProtection="1">
      <alignment horizontal="right" vertical="center"/>
      <protection locked="0"/>
    </xf>
    <xf numFmtId="0" fontId="2" fillId="0" borderId="0" xfId="0" applyFont="1">
      <alignment vertical="center"/>
    </xf>
    <xf numFmtId="0" fontId="2" fillId="0" borderId="8" xfId="0" applyFont="1" applyFill="1" applyBorder="1" applyAlignment="1">
      <alignment horizontal="center" vertical="center"/>
    </xf>
    <xf numFmtId="0" fontId="2" fillId="0" borderId="8" xfId="0" applyFont="1" applyFill="1" applyBorder="1" applyAlignment="1">
      <alignment vertical="center" wrapText="1"/>
    </xf>
    <xf numFmtId="0" fontId="2" fillId="0" borderId="8" xfId="0" applyFont="1" applyFill="1" applyBorder="1" applyAlignment="1">
      <alignment horizontal="center" vertical="center" wrapText="1"/>
    </xf>
    <xf numFmtId="38" fontId="10" fillId="0" borderId="8" xfId="1" applyFont="1" applyFill="1" applyBorder="1" applyAlignment="1">
      <alignment vertical="center" wrapText="1"/>
    </xf>
    <xf numFmtId="0" fontId="2" fillId="0" borderId="2"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11" fillId="0" borderId="7" xfId="0" applyFont="1" applyFill="1" applyBorder="1" applyAlignment="1">
      <alignment horizontal="center" vertical="center" wrapText="1"/>
    </xf>
    <xf numFmtId="0" fontId="2" fillId="0" borderId="0" xfId="0" applyFont="1" applyFill="1" applyBorder="1">
      <alignment vertical="center"/>
    </xf>
    <xf numFmtId="0" fontId="2" fillId="0" borderId="7" xfId="0" applyFont="1" applyFill="1" applyBorder="1" applyAlignment="1">
      <alignment horizontal="center" vertical="center"/>
    </xf>
    <xf numFmtId="0" fontId="2" fillId="0" borderId="7" xfId="0" applyFont="1" applyFill="1" applyBorder="1" applyAlignment="1">
      <alignment horizontal="center" vertical="center" wrapText="1"/>
    </xf>
    <xf numFmtId="3" fontId="8" fillId="0" borderId="7" xfId="3" quotePrefix="1" applyNumberFormat="1" applyFill="1" applyBorder="1" applyProtection="1">
      <alignment horizontal="right" vertical="center"/>
      <protection locked="0"/>
    </xf>
    <xf numFmtId="38" fontId="2" fillId="0" borderId="7" xfId="1" applyFont="1" applyFill="1" applyBorder="1" applyAlignment="1">
      <alignment vertical="center" wrapText="1"/>
    </xf>
    <xf numFmtId="38" fontId="2" fillId="0" borderId="9" xfId="0" applyNumberFormat="1" applyFont="1" applyFill="1" applyBorder="1">
      <alignment vertical="center"/>
    </xf>
    <xf numFmtId="38" fontId="2" fillId="0" borderId="7" xfId="0" applyNumberFormat="1" applyFont="1" applyFill="1" applyBorder="1">
      <alignment vertical="center"/>
    </xf>
    <xf numFmtId="0" fontId="2" fillId="0" borderId="7" xfId="0" applyFont="1" applyFill="1" applyBorder="1" applyAlignment="1">
      <alignment vertical="center" wrapText="1"/>
    </xf>
    <xf numFmtId="0" fontId="9" fillId="0" borderId="7" xfId="0" applyFont="1" applyFill="1" applyBorder="1" applyAlignment="1">
      <alignment vertical="center" wrapText="1"/>
    </xf>
    <xf numFmtId="3" fontId="8" fillId="0" borderId="7" xfId="3" applyNumberFormat="1" applyFill="1" applyBorder="1" applyProtection="1">
      <alignment horizontal="right" vertical="center"/>
      <protection locked="0"/>
    </xf>
    <xf numFmtId="0" fontId="2" fillId="0" borderId="5" xfId="0" applyFont="1" applyFill="1" applyBorder="1" applyAlignment="1">
      <alignment horizontal="center" vertical="center"/>
    </xf>
    <xf numFmtId="0" fontId="2" fillId="0" borderId="5" xfId="0" applyFont="1" applyFill="1" applyBorder="1" applyAlignment="1">
      <alignment horizontal="center" vertical="center" wrapText="1"/>
    </xf>
    <xf numFmtId="176" fontId="8" fillId="0" borderId="7" xfId="3" quotePrefix="1" applyNumberFormat="1" applyFill="1" applyBorder="1" applyProtection="1">
      <alignment horizontal="right" vertical="center"/>
      <protection locked="0"/>
    </xf>
    <xf numFmtId="176" fontId="8" fillId="0" borderId="7" xfId="3" applyNumberFormat="1" applyFill="1" applyBorder="1" applyProtection="1">
      <alignment horizontal="right" vertical="center"/>
      <protection locked="0"/>
    </xf>
    <xf numFmtId="38" fontId="2" fillId="0" borderId="10" xfId="0" applyNumberFormat="1" applyFont="1" applyFill="1" applyBorder="1" applyAlignment="1">
      <alignment horizontal="center" vertical="center"/>
    </xf>
    <xf numFmtId="0" fontId="12" fillId="0" borderId="7" xfId="4" quotePrefix="1" applyNumberFormat="1" applyFont="1" applyFill="1" applyBorder="1" applyAlignment="1" applyProtection="1">
      <alignment vertical="center"/>
      <protection locked="0"/>
    </xf>
    <xf numFmtId="0" fontId="2" fillId="0" borderId="12" xfId="0" applyFont="1" applyFill="1" applyBorder="1" applyAlignment="1">
      <alignment horizontal="center" vertical="center"/>
    </xf>
    <xf numFmtId="0" fontId="2" fillId="0" borderId="12" xfId="0" applyFont="1" applyFill="1" applyBorder="1" applyAlignment="1">
      <alignment horizontal="center" vertical="center" wrapText="1"/>
    </xf>
    <xf numFmtId="38" fontId="2" fillId="0" borderId="13" xfId="0" applyNumberFormat="1" applyFont="1" applyFill="1" applyBorder="1" applyAlignment="1">
      <alignment horizontal="center" vertical="center"/>
    </xf>
    <xf numFmtId="3" fontId="8" fillId="0" borderId="7" xfId="3" applyNumberFormat="1" applyFill="1" applyBorder="1">
      <alignment horizontal="right" vertical="center"/>
    </xf>
    <xf numFmtId="176" fontId="8" fillId="0" borderId="7" xfId="3" applyNumberFormat="1" applyFill="1" applyBorder="1">
      <alignment horizontal="right" vertical="center"/>
    </xf>
    <xf numFmtId="0" fontId="12" fillId="0" borderId="7" xfId="4" quotePrefix="1" applyNumberFormat="1" applyFont="1" applyFill="1" applyBorder="1" applyAlignment="1">
      <alignment vertical="center"/>
    </xf>
    <xf numFmtId="0" fontId="2" fillId="0" borderId="8" xfId="0" applyFont="1" applyFill="1" applyBorder="1" applyAlignment="1">
      <alignment horizontal="center" vertical="center"/>
    </xf>
    <xf numFmtId="0" fontId="2" fillId="0" borderId="8" xfId="0" applyFont="1" applyFill="1" applyBorder="1" applyAlignment="1">
      <alignment horizontal="center" vertical="center" wrapText="1"/>
    </xf>
    <xf numFmtId="38" fontId="2" fillId="0" borderId="14" xfId="0" applyNumberFormat="1" applyFont="1" applyFill="1" applyBorder="1" applyAlignment="1">
      <alignment horizontal="center" vertical="center"/>
    </xf>
    <xf numFmtId="0" fontId="2" fillId="0" borderId="8" xfId="0" applyFont="1" applyFill="1" applyBorder="1">
      <alignment vertical="center"/>
    </xf>
    <xf numFmtId="0" fontId="2" fillId="0" borderId="15" xfId="0" applyFont="1" applyFill="1" applyBorder="1">
      <alignment vertical="center"/>
    </xf>
    <xf numFmtId="38" fontId="10" fillId="0" borderId="8" xfId="1" applyFont="1" applyFill="1" applyBorder="1">
      <alignment vertical="center"/>
    </xf>
    <xf numFmtId="38" fontId="2" fillId="0" borderId="8" xfId="1" applyFont="1" applyFill="1" applyBorder="1">
      <alignment vertical="center"/>
    </xf>
    <xf numFmtId="0" fontId="13" fillId="0" borderId="0" xfId="0" applyFont="1" applyFill="1" applyBorder="1">
      <alignment vertical="center"/>
    </xf>
    <xf numFmtId="38" fontId="10" fillId="0" borderId="0" xfId="1" applyFont="1" applyFill="1" applyBorder="1">
      <alignment vertical="center"/>
    </xf>
    <xf numFmtId="38" fontId="2" fillId="0" borderId="0" xfId="1" applyFont="1" applyFill="1" applyBorder="1">
      <alignment vertical="center"/>
    </xf>
    <xf numFmtId="38" fontId="2" fillId="0" borderId="7" xfId="1" applyFont="1" applyFill="1" applyBorder="1">
      <alignment vertical="center"/>
    </xf>
    <xf numFmtId="10" fontId="2" fillId="0" borderId="7" xfId="0" applyNumberFormat="1" applyFont="1" applyFill="1" applyBorder="1">
      <alignment vertical="center"/>
    </xf>
    <xf numFmtId="10" fontId="2" fillId="0" borderId="8" xfId="0" applyNumberFormat="1" applyFont="1" applyFill="1" applyBorder="1">
      <alignment vertical="center"/>
    </xf>
    <xf numFmtId="0" fontId="14" fillId="0" borderId="0" xfId="0" applyFont="1" applyFill="1" applyAlignment="1">
      <alignment vertical="top" wrapText="1"/>
    </xf>
    <xf numFmtId="0" fontId="2" fillId="0" borderId="0" xfId="0" applyFont="1" applyFill="1" applyAlignment="1"/>
    <xf numFmtId="0" fontId="14" fillId="0" borderId="0" xfId="0" applyFont="1" applyFill="1" applyAlignment="1">
      <alignment vertical="top"/>
    </xf>
  </cellXfs>
  <cellStyles count="5">
    <cellStyle name="SAPBEXstdData" xfId="3"/>
    <cellStyle name="SAPBEXstdData 2" xfId="2"/>
    <cellStyle name="SAPBEXstdItem" xfId="4"/>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S20100_&#29992;&#24230;&#31649;&#36001;&#35506;/R5%20&#12501;&#12457;&#12523;&#12480;/R5%2003%20&#24193;&#33294;&#31649;&#29702;&#29677;/03_&#20837;&#26413;&#12539;&#22865;&#32004;/&#9733;&#65288;&#20837;&#26413;&#12539;&#22865;&#32004;&#65289;&#38651;&#21147;&#20837;&#26413;&#12539;&#33073;&#28845;&#32032;/06&#20837;&#26413;&#38306;&#20418;(R5&#24180;&#24230;&#65289;/01_&#20837;&#26413;&#38306;&#20418;&#27096;&#24335;/03_&#23431;&#20304;&#32207;&#21512;&#24193;&#33294;&#12411;&#12363;&#65303;&#24193;&#33294;&#65288;WTO&#65289;/01_&#20282;&#12356;&#36039;&#26009;/02R5&#20181;&#27096;&#21450;&#12403;&#31309;&#31639;&#26681;&#25312;&#65288;&#23431;&#20304;&#32207;&#21512;&#24193;&#33294;&#12411;&#12363;&#65303;&#24193;&#33294;&#65289;&#20462;&#274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積算額"/>
      <sheetName val="積算金額計算書"/>
      <sheetName val="仕様書別紙"/>
      <sheetName val="仕様書別紙 (比較表)"/>
      <sheetName val="Sheet1"/>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66"/>
  <sheetViews>
    <sheetView tabSelected="1" view="pageBreakPreview" zoomScaleNormal="100" zoomScaleSheetLayoutView="100" workbookViewId="0">
      <selection activeCell="S22" sqref="S22"/>
    </sheetView>
  </sheetViews>
  <sheetFormatPr defaultRowHeight="13.5"/>
  <cols>
    <col min="1" max="1" width="4.625" style="1" customWidth="1"/>
    <col min="2" max="2" width="18.75" style="1" customWidth="1"/>
    <col min="3" max="3" width="25.125" style="1" customWidth="1"/>
    <col min="4" max="13" width="9.5" style="1" customWidth="1"/>
    <col min="14" max="14" width="11.25" style="1" customWidth="1"/>
    <col min="15" max="17" width="9.5" style="1" customWidth="1"/>
    <col min="18" max="18" width="9.25" style="1" bestFit="1" customWidth="1"/>
    <col min="19" max="19" width="9.125" style="1" bestFit="1" customWidth="1"/>
    <col min="20" max="20" width="9.625" style="1" bestFit="1" customWidth="1"/>
    <col min="21" max="22" width="9.375" style="1" bestFit="1" customWidth="1"/>
    <col min="23" max="24" width="9.125" style="1" bestFit="1" customWidth="1"/>
    <col min="25" max="16384" width="9" style="1"/>
  </cols>
  <sheetData>
    <row r="1" spans="1:20">
      <c r="A1" s="1" t="s">
        <v>0</v>
      </c>
    </row>
    <row r="2" spans="1:20" ht="27.75" customHeight="1">
      <c r="B2" s="2" t="s">
        <v>1</v>
      </c>
      <c r="C2" s="2"/>
      <c r="D2" s="2"/>
      <c r="E2" s="2"/>
      <c r="F2" s="2"/>
      <c r="G2" s="2"/>
      <c r="H2" s="2"/>
      <c r="I2" s="2"/>
      <c r="J2" s="2"/>
      <c r="K2" s="2"/>
      <c r="L2" s="2"/>
      <c r="M2" s="2"/>
      <c r="N2" s="2"/>
      <c r="O2" s="2"/>
      <c r="P2" s="2"/>
      <c r="Q2" s="2"/>
    </row>
    <row r="3" spans="1:20" ht="9.75" customHeight="1"/>
    <row r="4" spans="1:20" ht="28.5" customHeight="1">
      <c r="A4" s="1" t="s">
        <v>2</v>
      </c>
      <c r="D4" s="3"/>
      <c r="E4" s="3"/>
    </row>
    <row r="5" spans="1:20" ht="60" customHeight="1">
      <c r="A5" s="4" t="s">
        <v>3</v>
      </c>
      <c r="B5" s="4" t="s">
        <v>4</v>
      </c>
      <c r="C5" s="4" t="s">
        <v>5</v>
      </c>
      <c r="D5" s="5" t="s">
        <v>6</v>
      </c>
      <c r="E5" s="5" t="s">
        <v>7</v>
      </c>
      <c r="F5" s="4" t="s">
        <v>8</v>
      </c>
      <c r="G5" s="4" t="s">
        <v>9</v>
      </c>
      <c r="H5" s="4" t="s">
        <v>10</v>
      </c>
      <c r="I5" s="4" t="s">
        <v>11</v>
      </c>
      <c r="J5" s="4" t="s">
        <v>12</v>
      </c>
      <c r="K5" s="4" t="s">
        <v>13</v>
      </c>
      <c r="L5" s="4" t="s">
        <v>14</v>
      </c>
      <c r="M5" s="4" t="s">
        <v>15</v>
      </c>
      <c r="N5" s="4" t="s">
        <v>16</v>
      </c>
      <c r="O5" s="6" t="s">
        <v>17</v>
      </c>
      <c r="P5" s="7"/>
      <c r="Q5" s="7"/>
      <c r="R5" s="8"/>
      <c r="S5" s="4" t="s">
        <v>18</v>
      </c>
      <c r="T5" s="4" t="s">
        <v>19</v>
      </c>
    </row>
    <row r="6" spans="1:20" ht="27">
      <c r="A6" s="9">
        <v>1</v>
      </c>
      <c r="B6" s="10" t="s">
        <v>20</v>
      </c>
      <c r="C6" s="10" t="s">
        <v>21</v>
      </c>
      <c r="D6" s="10" t="s">
        <v>22</v>
      </c>
      <c r="E6" s="11" t="s">
        <v>23</v>
      </c>
      <c r="F6" s="10">
        <v>6600</v>
      </c>
      <c r="G6" s="10">
        <v>6600</v>
      </c>
      <c r="H6" s="4">
        <v>60</v>
      </c>
      <c r="I6" s="4" t="s">
        <v>24</v>
      </c>
      <c r="J6" s="4" t="s">
        <v>25</v>
      </c>
      <c r="K6" s="4" t="s">
        <v>25</v>
      </c>
      <c r="L6" s="9" t="s">
        <v>25</v>
      </c>
      <c r="M6" s="4" t="s">
        <v>26</v>
      </c>
      <c r="N6" s="11" t="s">
        <v>27</v>
      </c>
      <c r="O6" s="12" t="s">
        <v>28</v>
      </c>
      <c r="P6" s="12"/>
      <c r="Q6" s="12"/>
      <c r="R6" s="12"/>
      <c r="S6" s="4" t="s">
        <v>29</v>
      </c>
      <c r="T6" s="4" t="s">
        <v>29</v>
      </c>
    </row>
    <row r="7" spans="1:20" ht="27">
      <c r="A7" s="9">
        <v>2</v>
      </c>
      <c r="B7" s="10" t="s">
        <v>30</v>
      </c>
      <c r="C7" s="10" t="s">
        <v>31</v>
      </c>
      <c r="D7" s="10" t="s">
        <v>32</v>
      </c>
      <c r="E7" s="11" t="s">
        <v>23</v>
      </c>
      <c r="F7" s="10">
        <v>6600</v>
      </c>
      <c r="G7" s="10">
        <v>6600</v>
      </c>
      <c r="H7" s="4">
        <v>60</v>
      </c>
      <c r="I7" s="4" t="s">
        <v>24</v>
      </c>
      <c r="J7" s="9" t="s">
        <v>25</v>
      </c>
      <c r="K7" s="4" t="s">
        <v>25</v>
      </c>
      <c r="L7" s="9" t="s">
        <v>25</v>
      </c>
      <c r="M7" s="4" t="s">
        <v>26</v>
      </c>
      <c r="N7" s="11" t="s">
        <v>27</v>
      </c>
      <c r="O7" s="12" t="s">
        <v>28</v>
      </c>
      <c r="P7" s="12"/>
      <c r="Q7" s="12"/>
      <c r="R7" s="12"/>
      <c r="S7" s="4" t="s">
        <v>29</v>
      </c>
      <c r="T7" s="4" t="s">
        <v>29</v>
      </c>
    </row>
    <row r="8" spans="1:20" ht="48" customHeight="1">
      <c r="A8" s="9">
        <v>3</v>
      </c>
      <c r="B8" s="10" t="s">
        <v>33</v>
      </c>
      <c r="C8" s="10" t="s">
        <v>31</v>
      </c>
      <c r="D8" s="10" t="s">
        <v>32</v>
      </c>
      <c r="E8" s="11" t="s">
        <v>23</v>
      </c>
      <c r="F8" s="10">
        <v>6600</v>
      </c>
      <c r="G8" s="10">
        <v>6600</v>
      </c>
      <c r="H8" s="4">
        <v>60</v>
      </c>
      <c r="I8" s="4" t="s">
        <v>24</v>
      </c>
      <c r="J8" s="9" t="s">
        <v>25</v>
      </c>
      <c r="K8" s="4" t="s">
        <v>25</v>
      </c>
      <c r="L8" s="9" t="s">
        <v>25</v>
      </c>
      <c r="M8" s="4" t="s">
        <v>26</v>
      </c>
      <c r="N8" s="11" t="s">
        <v>27</v>
      </c>
      <c r="O8" s="12" t="s">
        <v>28</v>
      </c>
      <c r="P8" s="12"/>
      <c r="Q8" s="12"/>
      <c r="R8" s="12"/>
      <c r="S8" s="4" t="s">
        <v>29</v>
      </c>
      <c r="T8" s="4" t="s">
        <v>29</v>
      </c>
    </row>
    <row r="9" spans="1:20" ht="27">
      <c r="A9" s="9">
        <v>4</v>
      </c>
      <c r="B9" s="10" t="s">
        <v>34</v>
      </c>
      <c r="C9" s="10" t="s">
        <v>35</v>
      </c>
      <c r="D9" s="10" t="s">
        <v>32</v>
      </c>
      <c r="E9" s="11" t="s">
        <v>23</v>
      </c>
      <c r="F9" s="10">
        <v>6600</v>
      </c>
      <c r="G9" s="10">
        <v>6600</v>
      </c>
      <c r="H9" s="4">
        <v>60</v>
      </c>
      <c r="I9" s="4" t="s">
        <v>24</v>
      </c>
      <c r="J9" s="9" t="s">
        <v>25</v>
      </c>
      <c r="K9" s="4" t="s">
        <v>25</v>
      </c>
      <c r="L9" s="9" t="s">
        <v>25</v>
      </c>
      <c r="M9" s="4" t="s">
        <v>26</v>
      </c>
      <c r="N9" s="11" t="s">
        <v>27</v>
      </c>
      <c r="O9" s="12" t="s">
        <v>28</v>
      </c>
      <c r="P9" s="12"/>
      <c r="Q9" s="12"/>
      <c r="R9" s="12"/>
      <c r="S9" s="4" t="s">
        <v>29</v>
      </c>
      <c r="T9" s="4" t="s">
        <v>29</v>
      </c>
    </row>
    <row r="10" spans="1:20" ht="27">
      <c r="A10" s="9">
        <v>5</v>
      </c>
      <c r="B10" s="10" t="s">
        <v>36</v>
      </c>
      <c r="C10" s="10" t="s">
        <v>37</v>
      </c>
      <c r="D10" s="10" t="s">
        <v>32</v>
      </c>
      <c r="E10" s="11" t="s">
        <v>23</v>
      </c>
      <c r="F10" s="10">
        <v>6600</v>
      </c>
      <c r="G10" s="10">
        <v>6600</v>
      </c>
      <c r="H10" s="4">
        <v>60</v>
      </c>
      <c r="I10" s="4" t="s">
        <v>24</v>
      </c>
      <c r="J10" s="9" t="s">
        <v>25</v>
      </c>
      <c r="K10" s="4" t="s">
        <v>25</v>
      </c>
      <c r="L10" s="9" t="s">
        <v>25</v>
      </c>
      <c r="M10" s="4" t="s">
        <v>26</v>
      </c>
      <c r="N10" s="11" t="s">
        <v>27</v>
      </c>
      <c r="O10" s="12" t="s">
        <v>28</v>
      </c>
      <c r="P10" s="12"/>
      <c r="Q10" s="12"/>
      <c r="R10" s="12"/>
      <c r="S10" s="4" t="s">
        <v>29</v>
      </c>
      <c r="T10" s="4" t="s">
        <v>29</v>
      </c>
    </row>
    <row r="11" spans="1:20" ht="27">
      <c r="A11" s="9">
        <v>6</v>
      </c>
      <c r="B11" s="10" t="s">
        <v>38</v>
      </c>
      <c r="C11" s="10" t="s">
        <v>39</v>
      </c>
      <c r="D11" s="10" t="s">
        <v>22</v>
      </c>
      <c r="E11" s="11" t="s">
        <v>23</v>
      </c>
      <c r="F11" s="10">
        <v>6600</v>
      </c>
      <c r="G11" s="10">
        <v>6600</v>
      </c>
      <c r="H11" s="4">
        <v>60</v>
      </c>
      <c r="I11" s="4" t="s">
        <v>24</v>
      </c>
      <c r="J11" s="4" t="s">
        <v>25</v>
      </c>
      <c r="K11" s="4" t="s">
        <v>25</v>
      </c>
      <c r="L11" s="9" t="s">
        <v>25</v>
      </c>
      <c r="M11" s="4" t="s">
        <v>40</v>
      </c>
      <c r="N11" s="11" t="s">
        <v>27</v>
      </c>
      <c r="O11" s="12" t="s">
        <v>28</v>
      </c>
      <c r="P11" s="12"/>
      <c r="Q11" s="12"/>
      <c r="R11" s="12"/>
      <c r="S11" s="4" t="s">
        <v>29</v>
      </c>
      <c r="T11" s="4" t="s">
        <v>29</v>
      </c>
    </row>
    <row r="12" spans="1:20" ht="40.5" customHeight="1">
      <c r="A12" s="9">
        <v>7</v>
      </c>
      <c r="B12" s="10" t="s">
        <v>41</v>
      </c>
      <c r="C12" s="10" t="s">
        <v>42</v>
      </c>
      <c r="D12" s="10" t="s">
        <v>43</v>
      </c>
      <c r="E12" s="11" t="s">
        <v>23</v>
      </c>
      <c r="F12" s="10">
        <v>6600</v>
      </c>
      <c r="G12" s="10">
        <v>6600</v>
      </c>
      <c r="H12" s="4">
        <v>60</v>
      </c>
      <c r="I12" s="4" t="s">
        <v>24</v>
      </c>
      <c r="J12" s="4" t="s">
        <v>25</v>
      </c>
      <c r="K12" s="4" t="s">
        <v>25</v>
      </c>
      <c r="L12" s="9" t="s">
        <v>25</v>
      </c>
      <c r="M12" s="4" t="s">
        <v>26</v>
      </c>
      <c r="N12" s="11" t="s">
        <v>27</v>
      </c>
      <c r="O12" s="13" t="s">
        <v>28</v>
      </c>
      <c r="P12" s="14"/>
      <c r="Q12" s="14"/>
      <c r="R12" s="15"/>
      <c r="S12" s="4" t="s">
        <v>29</v>
      </c>
      <c r="T12" s="4" t="s">
        <v>29</v>
      </c>
    </row>
    <row r="13" spans="1:20" ht="90.75" customHeight="1">
      <c r="A13" s="9">
        <v>8</v>
      </c>
      <c r="B13" s="10" t="s">
        <v>44</v>
      </c>
      <c r="C13" s="10" t="s">
        <v>45</v>
      </c>
      <c r="D13" s="10" t="s">
        <v>46</v>
      </c>
      <c r="E13" s="11" t="s">
        <v>23</v>
      </c>
      <c r="F13" s="10">
        <v>6600</v>
      </c>
      <c r="G13" s="10">
        <v>6600</v>
      </c>
      <c r="H13" s="4">
        <v>60</v>
      </c>
      <c r="I13" s="4" t="s">
        <v>24</v>
      </c>
      <c r="J13" s="4" t="s">
        <v>25</v>
      </c>
      <c r="K13" s="4" t="s">
        <v>47</v>
      </c>
      <c r="L13" s="9" t="s">
        <v>25</v>
      </c>
      <c r="M13" s="4" t="s">
        <v>26</v>
      </c>
      <c r="N13" s="11" t="s">
        <v>27</v>
      </c>
      <c r="O13" s="13" t="s">
        <v>28</v>
      </c>
      <c r="P13" s="14"/>
      <c r="Q13" s="14"/>
      <c r="R13" s="15"/>
      <c r="S13" s="4" t="s">
        <v>29</v>
      </c>
      <c r="T13" s="4" t="s">
        <v>29</v>
      </c>
    </row>
    <row r="14" spans="1:20" ht="29.25" customHeight="1">
      <c r="A14" s="1" t="s">
        <v>48</v>
      </c>
    </row>
    <row r="15" spans="1:20" ht="29.25" customHeight="1">
      <c r="A15" s="4" t="s">
        <v>3</v>
      </c>
      <c r="B15" s="4" t="s">
        <v>4</v>
      </c>
      <c r="C15" s="4" t="s">
        <v>5</v>
      </c>
      <c r="D15" s="4" t="s">
        <v>49</v>
      </c>
      <c r="E15" s="4" t="s">
        <v>50</v>
      </c>
      <c r="F15" s="4" t="s">
        <v>51</v>
      </c>
      <c r="G15" s="4" t="s">
        <v>52</v>
      </c>
      <c r="H15" s="4" t="s">
        <v>53</v>
      </c>
      <c r="I15" s="4" t="s">
        <v>54</v>
      </c>
      <c r="J15" s="4" t="s">
        <v>55</v>
      </c>
      <c r="K15" s="4" t="s">
        <v>56</v>
      </c>
      <c r="L15" s="4" t="s">
        <v>57</v>
      </c>
      <c r="M15" s="4" t="s">
        <v>58</v>
      </c>
      <c r="N15" s="4" t="s">
        <v>59</v>
      </c>
      <c r="O15" s="4" t="s">
        <v>60</v>
      </c>
      <c r="P15" s="4" t="s">
        <v>61</v>
      </c>
      <c r="Q15" s="4" t="s">
        <v>62</v>
      </c>
    </row>
    <row r="16" spans="1:20" ht="29.25" customHeight="1">
      <c r="A16" s="9">
        <v>1</v>
      </c>
      <c r="B16" s="16" t="s">
        <v>20</v>
      </c>
      <c r="C16" s="16" t="s">
        <v>21</v>
      </c>
      <c r="D16" s="17" t="s">
        <v>63</v>
      </c>
      <c r="E16" s="18">
        <f>MAX(F16:Q16)</f>
        <v>115</v>
      </c>
      <c r="F16" s="19">
        <v>77</v>
      </c>
      <c r="G16" s="19">
        <v>53</v>
      </c>
      <c r="H16" s="19">
        <v>62</v>
      </c>
      <c r="I16" s="19">
        <v>96</v>
      </c>
      <c r="J16" s="19">
        <v>112</v>
      </c>
      <c r="K16" s="19">
        <v>115</v>
      </c>
      <c r="L16" s="19">
        <v>101</v>
      </c>
      <c r="M16" s="19">
        <v>92</v>
      </c>
      <c r="N16" s="19">
        <v>58</v>
      </c>
      <c r="O16" s="19">
        <v>100</v>
      </c>
      <c r="P16" s="19">
        <v>102</v>
      </c>
      <c r="Q16" s="19">
        <v>95</v>
      </c>
    </row>
    <row r="17" spans="1:28" ht="29.25" customHeight="1">
      <c r="A17" s="9">
        <v>2</v>
      </c>
      <c r="B17" s="10" t="s">
        <v>30</v>
      </c>
      <c r="C17" s="10" t="s">
        <v>31</v>
      </c>
      <c r="D17" s="4" t="s">
        <v>63</v>
      </c>
      <c r="E17" s="20">
        <f t="shared" ref="E17:E23" si="0">MAX(F17:Q17)</f>
        <v>14</v>
      </c>
      <c r="F17" s="19">
        <v>13</v>
      </c>
      <c r="G17" s="19">
        <v>8</v>
      </c>
      <c r="H17" s="19">
        <v>9</v>
      </c>
      <c r="I17" s="19">
        <v>13</v>
      </c>
      <c r="J17" s="19">
        <v>14</v>
      </c>
      <c r="K17" s="19">
        <v>14</v>
      </c>
      <c r="L17" s="19">
        <v>11</v>
      </c>
      <c r="M17" s="19">
        <v>10</v>
      </c>
      <c r="N17" s="19">
        <v>8</v>
      </c>
      <c r="O17" s="19">
        <v>10</v>
      </c>
      <c r="P17" s="19">
        <v>14</v>
      </c>
      <c r="Q17" s="19">
        <v>13</v>
      </c>
    </row>
    <row r="18" spans="1:28" ht="29.25" customHeight="1">
      <c r="A18" s="9">
        <v>3</v>
      </c>
      <c r="B18" s="21" t="s">
        <v>33</v>
      </c>
      <c r="C18" s="10" t="s">
        <v>31</v>
      </c>
      <c r="D18" s="4" t="s">
        <v>63</v>
      </c>
      <c r="E18" s="20">
        <f t="shared" si="0"/>
        <v>44</v>
      </c>
      <c r="F18" s="19">
        <v>31</v>
      </c>
      <c r="G18" s="19">
        <v>12</v>
      </c>
      <c r="H18" s="19">
        <v>11</v>
      </c>
      <c r="I18" s="19">
        <v>36</v>
      </c>
      <c r="J18" s="19">
        <v>38</v>
      </c>
      <c r="K18" s="19">
        <v>41</v>
      </c>
      <c r="L18" s="19">
        <v>35</v>
      </c>
      <c r="M18" s="19">
        <v>13</v>
      </c>
      <c r="N18" s="19">
        <v>11</v>
      </c>
      <c r="O18" s="19">
        <v>36</v>
      </c>
      <c r="P18" s="19">
        <v>40</v>
      </c>
      <c r="Q18" s="19">
        <v>44</v>
      </c>
    </row>
    <row r="19" spans="1:28" ht="29.25" customHeight="1">
      <c r="A19" s="9">
        <v>4</v>
      </c>
      <c r="B19" s="10" t="s">
        <v>34</v>
      </c>
      <c r="C19" s="10" t="s">
        <v>35</v>
      </c>
      <c r="D19" s="4" t="s">
        <v>63</v>
      </c>
      <c r="E19" s="20">
        <f t="shared" si="0"/>
        <v>162</v>
      </c>
      <c r="F19" s="19">
        <v>129</v>
      </c>
      <c r="G19" s="22">
        <v>58</v>
      </c>
      <c r="H19" s="22">
        <v>70</v>
      </c>
      <c r="I19" s="22">
        <v>129</v>
      </c>
      <c r="J19" s="22">
        <v>132</v>
      </c>
      <c r="K19" s="22">
        <v>155</v>
      </c>
      <c r="L19" s="22">
        <v>114</v>
      </c>
      <c r="M19" s="22">
        <v>115</v>
      </c>
      <c r="N19" s="22">
        <v>82</v>
      </c>
      <c r="O19" s="22">
        <v>139</v>
      </c>
      <c r="P19" s="22">
        <v>162</v>
      </c>
      <c r="Q19" s="22">
        <v>136</v>
      </c>
    </row>
    <row r="20" spans="1:28" ht="29.25" customHeight="1">
      <c r="A20" s="9">
        <v>5</v>
      </c>
      <c r="B20" s="10" t="s">
        <v>36</v>
      </c>
      <c r="C20" s="10" t="s">
        <v>37</v>
      </c>
      <c r="D20" s="4" t="s">
        <v>63</v>
      </c>
      <c r="E20" s="20">
        <f t="shared" si="0"/>
        <v>35</v>
      </c>
      <c r="F20" s="19">
        <v>20</v>
      </c>
      <c r="G20" s="19">
        <v>13</v>
      </c>
      <c r="H20" s="19">
        <v>19</v>
      </c>
      <c r="I20" s="19">
        <v>25</v>
      </c>
      <c r="J20" s="19">
        <v>26</v>
      </c>
      <c r="K20" s="22">
        <v>28</v>
      </c>
      <c r="L20" s="22">
        <v>22</v>
      </c>
      <c r="M20" s="22">
        <v>22</v>
      </c>
      <c r="N20" s="22">
        <v>17</v>
      </c>
      <c r="O20" s="22">
        <v>25</v>
      </c>
      <c r="P20" s="22">
        <v>35</v>
      </c>
      <c r="Q20" s="22">
        <v>34</v>
      </c>
      <c r="R20"/>
      <c r="S20"/>
      <c r="T20"/>
    </row>
    <row r="21" spans="1:28" ht="29.25" customHeight="1">
      <c r="A21" s="9">
        <v>6</v>
      </c>
      <c r="B21" s="10" t="s">
        <v>38</v>
      </c>
      <c r="C21" s="10" t="s">
        <v>39</v>
      </c>
      <c r="D21" s="4" t="s">
        <v>63</v>
      </c>
      <c r="E21" s="20">
        <f t="shared" si="0"/>
        <v>74</v>
      </c>
      <c r="F21" s="19">
        <v>64</v>
      </c>
      <c r="G21" s="19">
        <v>54</v>
      </c>
      <c r="H21" s="19">
        <v>42</v>
      </c>
      <c r="I21" s="19">
        <v>70</v>
      </c>
      <c r="J21" s="19">
        <v>68</v>
      </c>
      <c r="K21" s="19">
        <v>73</v>
      </c>
      <c r="L21" s="19">
        <v>65</v>
      </c>
      <c r="M21" s="19">
        <v>59</v>
      </c>
      <c r="N21" s="19">
        <v>45</v>
      </c>
      <c r="O21" s="19">
        <v>68</v>
      </c>
      <c r="P21" s="19">
        <v>74</v>
      </c>
      <c r="Q21" s="19">
        <v>69</v>
      </c>
      <c r="R21"/>
      <c r="S21"/>
      <c r="T21"/>
    </row>
    <row r="22" spans="1:28" ht="29.25" customHeight="1">
      <c r="A22" s="9">
        <v>7</v>
      </c>
      <c r="B22" s="10" t="s">
        <v>41</v>
      </c>
      <c r="C22" s="10" t="s">
        <v>64</v>
      </c>
      <c r="D22" s="4" t="s">
        <v>63</v>
      </c>
      <c r="E22" s="20">
        <f t="shared" si="0"/>
        <v>82</v>
      </c>
      <c r="F22" s="19">
        <v>62</v>
      </c>
      <c r="G22" s="19">
        <v>36</v>
      </c>
      <c r="H22" s="19">
        <v>29</v>
      </c>
      <c r="I22" s="19">
        <v>51</v>
      </c>
      <c r="J22" s="19">
        <v>64</v>
      </c>
      <c r="K22" s="22">
        <v>79</v>
      </c>
      <c r="L22" s="22">
        <v>66</v>
      </c>
      <c r="M22" s="22">
        <v>40</v>
      </c>
      <c r="N22" s="22">
        <v>32</v>
      </c>
      <c r="O22" s="22">
        <v>78</v>
      </c>
      <c r="P22" s="22">
        <v>82</v>
      </c>
      <c r="Q22" s="22">
        <v>68</v>
      </c>
      <c r="R22"/>
      <c r="S22"/>
      <c r="T22"/>
      <c r="U22" s="23"/>
      <c r="V22" s="23"/>
      <c r="W22" s="23"/>
      <c r="X22" s="23"/>
      <c r="Y22" s="23"/>
      <c r="Z22" s="23"/>
      <c r="AA22" s="23"/>
      <c r="AB22" s="23"/>
    </row>
    <row r="23" spans="1:28" ht="29.25" customHeight="1">
      <c r="A23" s="9">
        <v>8</v>
      </c>
      <c r="B23" s="10" t="s">
        <v>44</v>
      </c>
      <c r="C23" s="10" t="s">
        <v>45</v>
      </c>
      <c r="D23" s="4" t="s">
        <v>63</v>
      </c>
      <c r="E23" s="20">
        <f t="shared" si="0"/>
        <v>269</v>
      </c>
      <c r="F23" s="19">
        <v>179</v>
      </c>
      <c r="G23" s="22">
        <v>127</v>
      </c>
      <c r="H23" s="22">
        <v>146</v>
      </c>
      <c r="I23" s="22">
        <v>238</v>
      </c>
      <c r="J23" s="22">
        <v>258</v>
      </c>
      <c r="K23" s="22">
        <v>269</v>
      </c>
      <c r="L23" s="22">
        <v>227</v>
      </c>
      <c r="M23" s="22">
        <v>211</v>
      </c>
      <c r="N23" s="22">
        <v>113</v>
      </c>
      <c r="O23" s="22">
        <v>175</v>
      </c>
      <c r="P23" s="22">
        <v>175</v>
      </c>
      <c r="Q23" s="22">
        <v>181</v>
      </c>
      <c r="R23"/>
      <c r="S23"/>
      <c r="T23"/>
      <c r="U23" s="23"/>
      <c r="V23" s="23"/>
      <c r="W23" s="23"/>
      <c r="X23" s="23"/>
      <c r="Y23" s="23"/>
      <c r="Z23" s="23"/>
      <c r="AA23" s="23"/>
      <c r="AB23" s="23"/>
    </row>
    <row r="24" spans="1:28" ht="29.25" customHeight="1">
      <c r="A24" s="24" t="s">
        <v>65</v>
      </c>
      <c r="B24" s="25"/>
      <c r="C24" s="25"/>
      <c r="D24" s="26"/>
      <c r="E24" s="27">
        <f>SUM(E16:E23)</f>
        <v>795</v>
      </c>
      <c r="F24" s="27">
        <f t="shared" ref="F24:Q24" si="1">SUM(F16:F23)</f>
        <v>575</v>
      </c>
      <c r="G24" s="27">
        <f t="shared" si="1"/>
        <v>361</v>
      </c>
      <c r="H24" s="27">
        <f t="shared" si="1"/>
        <v>388</v>
      </c>
      <c r="I24" s="27">
        <f t="shared" si="1"/>
        <v>658</v>
      </c>
      <c r="J24" s="27">
        <f t="shared" si="1"/>
        <v>712</v>
      </c>
      <c r="K24" s="27">
        <f t="shared" si="1"/>
        <v>774</v>
      </c>
      <c r="L24" s="27">
        <f t="shared" si="1"/>
        <v>641</v>
      </c>
      <c r="M24" s="27">
        <f t="shared" si="1"/>
        <v>562</v>
      </c>
      <c r="N24" s="27">
        <f t="shared" si="1"/>
        <v>366</v>
      </c>
      <c r="O24" s="27">
        <f t="shared" si="1"/>
        <v>631</v>
      </c>
      <c r="P24" s="27">
        <f t="shared" si="1"/>
        <v>684</v>
      </c>
      <c r="Q24" s="27">
        <f t="shared" si="1"/>
        <v>640</v>
      </c>
    </row>
    <row r="25" spans="1:28" ht="29.25" customHeight="1">
      <c r="A25" s="1" t="s">
        <v>66</v>
      </c>
      <c r="U25"/>
      <c r="V25"/>
      <c r="W25"/>
      <c r="X25"/>
      <c r="Y25"/>
      <c r="Z25"/>
    </row>
    <row r="26" spans="1:28" ht="29.25" customHeight="1">
      <c r="A26" s="4" t="s">
        <v>3</v>
      </c>
      <c r="B26" s="4" t="s">
        <v>4</v>
      </c>
      <c r="C26" s="4" t="s">
        <v>5</v>
      </c>
      <c r="D26" s="4" t="s">
        <v>49</v>
      </c>
      <c r="E26" s="4" t="s">
        <v>51</v>
      </c>
      <c r="F26" s="4" t="s">
        <v>52</v>
      </c>
      <c r="G26" s="4" t="s">
        <v>53</v>
      </c>
      <c r="H26" s="4" t="s">
        <v>54</v>
      </c>
      <c r="I26" s="4" t="s">
        <v>55</v>
      </c>
      <c r="J26" s="4" t="s">
        <v>56</v>
      </c>
      <c r="K26" s="4" t="s">
        <v>57</v>
      </c>
      <c r="L26" s="4" t="s">
        <v>58</v>
      </c>
      <c r="M26" s="4" t="s">
        <v>59</v>
      </c>
      <c r="N26" s="4" t="s">
        <v>60</v>
      </c>
      <c r="O26" s="4" t="s">
        <v>61</v>
      </c>
      <c r="P26" s="28" t="s">
        <v>62</v>
      </c>
      <c r="Q26" s="4" t="s">
        <v>67</v>
      </c>
      <c r="R26" s="29" t="s">
        <v>68</v>
      </c>
      <c r="S26" s="30" t="s">
        <v>69</v>
      </c>
      <c r="U26"/>
      <c r="V26"/>
      <c r="W26"/>
      <c r="X26"/>
      <c r="Y26"/>
      <c r="Z26"/>
    </row>
    <row r="27" spans="1:28" ht="29.25" customHeight="1">
      <c r="A27" s="32">
        <v>1</v>
      </c>
      <c r="B27" s="16" t="s">
        <v>20</v>
      </c>
      <c r="C27" s="16" t="s">
        <v>21</v>
      </c>
      <c r="D27" s="33" t="s">
        <v>63</v>
      </c>
      <c r="E27" s="34">
        <v>18197</v>
      </c>
      <c r="F27" s="34">
        <v>14640</v>
      </c>
      <c r="G27" s="34">
        <v>14831</v>
      </c>
      <c r="H27" s="34">
        <v>19456</v>
      </c>
      <c r="I27" s="34">
        <v>23587</v>
      </c>
      <c r="J27" s="34">
        <v>28603</v>
      </c>
      <c r="K27" s="34">
        <v>22343</v>
      </c>
      <c r="L27" s="34">
        <v>16868</v>
      </c>
      <c r="M27" s="34">
        <v>15908</v>
      </c>
      <c r="N27" s="34">
        <v>22105</v>
      </c>
      <c r="O27" s="34">
        <v>21219</v>
      </c>
      <c r="P27" s="34">
        <v>19442</v>
      </c>
      <c r="Q27" s="35">
        <f t="shared" ref="Q27:Q32" si="2">SUM(E27:P27)</f>
        <v>237199</v>
      </c>
      <c r="R27" s="36">
        <f t="shared" ref="R27:R32" si="3">SUM(I27:K27)</f>
        <v>74533</v>
      </c>
      <c r="S27" s="37">
        <f t="shared" ref="S27:S32" si="4">SUM(Q27-R27)</f>
        <v>162666</v>
      </c>
      <c r="U27"/>
      <c r="V27"/>
      <c r="W27"/>
      <c r="X27"/>
      <c r="Y27"/>
      <c r="Z27"/>
    </row>
    <row r="28" spans="1:28" ht="29.25" customHeight="1">
      <c r="A28" s="32">
        <v>2</v>
      </c>
      <c r="B28" s="38" t="s">
        <v>30</v>
      </c>
      <c r="C28" s="38" t="s">
        <v>31</v>
      </c>
      <c r="D28" s="33" t="s">
        <v>63</v>
      </c>
      <c r="E28" s="34">
        <v>815</v>
      </c>
      <c r="F28" s="34">
        <v>506</v>
      </c>
      <c r="G28" s="34">
        <v>493</v>
      </c>
      <c r="H28" s="34">
        <v>856</v>
      </c>
      <c r="I28" s="34">
        <v>910</v>
      </c>
      <c r="J28" s="34">
        <v>792</v>
      </c>
      <c r="K28" s="34">
        <v>521</v>
      </c>
      <c r="L28" s="34">
        <v>692</v>
      </c>
      <c r="M28" s="34">
        <v>575</v>
      </c>
      <c r="N28" s="34">
        <v>718</v>
      </c>
      <c r="O28" s="34">
        <v>820</v>
      </c>
      <c r="P28" s="34">
        <v>1028</v>
      </c>
      <c r="Q28" s="35">
        <f t="shared" si="2"/>
        <v>8726</v>
      </c>
      <c r="R28" s="36">
        <f t="shared" si="3"/>
        <v>2223</v>
      </c>
      <c r="S28" s="37">
        <f t="shared" si="4"/>
        <v>6503</v>
      </c>
      <c r="U28"/>
      <c r="V28"/>
      <c r="W28"/>
      <c r="X28"/>
      <c r="Y28"/>
      <c r="Z28"/>
    </row>
    <row r="29" spans="1:28" ht="29.25" customHeight="1">
      <c r="A29" s="32">
        <v>3</v>
      </c>
      <c r="B29" s="39" t="s">
        <v>33</v>
      </c>
      <c r="C29" s="38" t="s">
        <v>31</v>
      </c>
      <c r="D29" s="33" t="s">
        <v>63</v>
      </c>
      <c r="E29" s="34">
        <v>2436</v>
      </c>
      <c r="F29" s="34">
        <v>1845</v>
      </c>
      <c r="G29" s="34">
        <v>1883</v>
      </c>
      <c r="H29" s="34">
        <v>2777</v>
      </c>
      <c r="I29" s="34">
        <v>4145</v>
      </c>
      <c r="J29" s="34">
        <v>4703</v>
      </c>
      <c r="K29" s="34">
        <v>3070</v>
      </c>
      <c r="L29" s="34">
        <v>1977</v>
      </c>
      <c r="M29" s="34">
        <v>1955</v>
      </c>
      <c r="N29" s="34">
        <v>3899</v>
      </c>
      <c r="O29" s="34">
        <v>3892</v>
      </c>
      <c r="P29" s="34">
        <v>3588</v>
      </c>
      <c r="Q29" s="35">
        <f t="shared" si="2"/>
        <v>36170</v>
      </c>
      <c r="R29" s="36">
        <f t="shared" si="3"/>
        <v>11918</v>
      </c>
      <c r="S29" s="37">
        <f t="shared" si="4"/>
        <v>24252</v>
      </c>
      <c r="U29"/>
      <c r="V29"/>
      <c r="W29"/>
      <c r="X29"/>
      <c r="Y29"/>
      <c r="Z29"/>
    </row>
    <row r="30" spans="1:28" ht="29.25" customHeight="1">
      <c r="A30" s="32">
        <v>4</v>
      </c>
      <c r="B30" s="38" t="s">
        <v>34</v>
      </c>
      <c r="C30" s="38" t="s">
        <v>35</v>
      </c>
      <c r="D30" s="33" t="s">
        <v>63</v>
      </c>
      <c r="E30" s="34">
        <v>18350</v>
      </c>
      <c r="F30" s="40">
        <v>12904</v>
      </c>
      <c r="G30" s="40">
        <v>13361</v>
      </c>
      <c r="H30" s="40">
        <v>19422</v>
      </c>
      <c r="I30" s="40">
        <v>26126</v>
      </c>
      <c r="J30" s="40">
        <v>24137</v>
      </c>
      <c r="K30" s="40">
        <v>21340</v>
      </c>
      <c r="L30" s="40">
        <v>16064</v>
      </c>
      <c r="M30" s="40">
        <v>15763</v>
      </c>
      <c r="N30" s="40">
        <v>27973</v>
      </c>
      <c r="O30" s="40">
        <v>27795</v>
      </c>
      <c r="P30" s="40">
        <v>25951</v>
      </c>
      <c r="Q30" s="35">
        <f t="shared" si="2"/>
        <v>249186</v>
      </c>
      <c r="R30" s="36">
        <f t="shared" si="3"/>
        <v>71603</v>
      </c>
      <c r="S30" s="37">
        <f t="shared" si="4"/>
        <v>177583</v>
      </c>
      <c r="U30"/>
      <c r="V30"/>
      <c r="W30"/>
      <c r="X30"/>
      <c r="Y30"/>
      <c r="Z30"/>
    </row>
    <row r="31" spans="1:28" ht="29.25" customHeight="1">
      <c r="A31" s="32">
        <v>5</v>
      </c>
      <c r="B31" s="38" t="s">
        <v>36</v>
      </c>
      <c r="C31" s="38" t="s">
        <v>37</v>
      </c>
      <c r="D31" s="33" t="s">
        <v>63</v>
      </c>
      <c r="E31" s="34">
        <v>5032</v>
      </c>
      <c r="F31" s="34">
        <v>4462</v>
      </c>
      <c r="G31" s="34">
        <v>4723</v>
      </c>
      <c r="H31" s="34">
        <v>5808</v>
      </c>
      <c r="I31" s="34">
        <v>8079</v>
      </c>
      <c r="J31" s="40">
        <v>8769</v>
      </c>
      <c r="K31" s="40">
        <v>6469</v>
      </c>
      <c r="L31" s="40">
        <v>5031</v>
      </c>
      <c r="M31" s="40">
        <v>4699</v>
      </c>
      <c r="N31" s="40">
        <v>6395</v>
      </c>
      <c r="O31" s="40">
        <v>6520</v>
      </c>
      <c r="P31" s="40">
        <v>6684</v>
      </c>
      <c r="Q31" s="35">
        <f t="shared" si="2"/>
        <v>72671</v>
      </c>
      <c r="R31" s="36">
        <f t="shared" si="3"/>
        <v>23317</v>
      </c>
      <c r="S31" s="37">
        <f t="shared" si="4"/>
        <v>49354</v>
      </c>
      <c r="U31"/>
      <c r="V31"/>
      <c r="W31"/>
      <c r="X31"/>
      <c r="Y31"/>
      <c r="Z31"/>
    </row>
    <row r="32" spans="1:28" ht="29.25" customHeight="1">
      <c r="A32" s="32">
        <v>6</v>
      </c>
      <c r="B32" s="38" t="s">
        <v>38</v>
      </c>
      <c r="C32" s="38" t="s">
        <v>39</v>
      </c>
      <c r="D32" s="33" t="s">
        <v>63</v>
      </c>
      <c r="E32" s="34">
        <v>20678</v>
      </c>
      <c r="F32" s="34">
        <v>15184</v>
      </c>
      <c r="G32" s="34">
        <v>13645</v>
      </c>
      <c r="H32" s="34">
        <v>16018</v>
      </c>
      <c r="I32" s="34">
        <v>20588</v>
      </c>
      <c r="J32" s="34">
        <v>22627</v>
      </c>
      <c r="K32" s="34">
        <v>16538</v>
      </c>
      <c r="L32" s="34">
        <v>14742</v>
      </c>
      <c r="M32" s="34">
        <v>16298</v>
      </c>
      <c r="N32" s="34">
        <v>25011</v>
      </c>
      <c r="O32" s="34">
        <v>26244</v>
      </c>
      <c r="P32" s="34">
        <v>22770</v>
      </c>
      <c r="Q32" s="35">
        <f t="shared" si="2"/>
        <v>230343</v>
      </c>
      <c r="R32" s="36">
        <f t="shared" si="3"/>
        <v>59753</v>
      </c>
      <c r="S32" s="37">
        <f t="shared" si="4"/>
        <v>170590</v>
      </c>
      <c r="U32"/>
      <c r="V32"/>
      <c r="W32"/>
      <c r="X32"/>
      <c r="Y32"/>
      <c r="Z32"/>
    </row>
    <row r="33" spans="1:26" ht="29.25" customHeight="1">
      <c r="A33" s="33" t="s">
        <v>3</v>
      </c>
      <c r="B33" s="33" t="s">
        <v>4</v>
      </c>
      <c r="C33" s="33" t="s">
        <v>5</v>
      </c>
      <c r="D33" s="33" t="s">
        <v>49</v>
      </c>
      <c r="E33" s="33" t="s">
        <v>51</v>
      </c>
      <c r="F33" s="33" t="s">
        <v>52</v>
      </c>
      <c r="G33" s="33" t="s">
        <v>53</v>
      </c>
      <c r="H33" s="33" t="s">
        <v>54</v>
      </c>
      <c r="I33" s="33" t="s">
        <v>55</v>
      </c>
      <c r="J33" s="33" t="s">
        <v>56</v>
      </c>
      <c r="K33" s="33" t="s">
        <v>57</v>
      </c>
      <c r="L33" s="33" t="s">
        <v>58</v>
      </c>
      <c r="M33" s="33" t="s">
        <v>59</v>
      </c>
      <c r="N33" s="33" t="s">
        <v>60</v>
      </c>
      <c r="O33" s="33" t="s">
        <v>61</v>
      </c>
      <c r="P33" s="28" t="s">
        <v>62</v>
      </c>
      <c r="Q33" s="6" t="s">
        <v>67</v>
      </c>
      <c r="R33" s="8"/>
      <c r="S33" s="37"/>
      <c r="U33"/>
      <c r="V33"/>
      <c r="W33"/>
      <c r="X33"/>
      <c r="Y33"/>
      <c r="Z33"/>
    </row>
    <row r="34" spans="1:26" ht="29.25" customHeight="1">
      <c r="A34" s="41">
        <v>7</v>
      </c>
      <c r="B34" s="42" t="s">
        <v>41</v>
      </c>
      <c r="C34" s="42" t="s">
        <v>64</v>
      </c>
      <c r="D34" s="42" t="s">
        <v>63</v>
      </c>
      <c r="E34" s="43">
        <v>0</v>
      </c>
      <c r="F34" s="44">
        <v>0</v>
      </c>
      <c r="G34" s="44">
        <v>0</v>
      </c>
      <c r="H34" s="44">
        <v>0</v>
      </c>
      <c r="I34" s="40">
        <v>2333</v>
      </c>
      <c r="J34" s="40">
        <v>2532</v>
      </c>
      <c r="K34" s="40">
        <v>1665</v>
      </c>
      <c r="L34" s="44">
        <v>0</v>
      </c>
      <c r="M34" s="44">
        <v>0</v>
      </c>
      <c r="N34" s="44">
        <v>0</v>
      </c>
      <c r="O34" s="44">
        <v>0</v>
      </c>
      <c r="P34" s="44">
        <v>0</v>
      </c>
      <c r="Q34" s="35">
        <f>SUM(E34:P34)</f>
        <v>6530</v>
      </c>
      <c r="R34" s="45">
        <f>SUM(Q34:Q37)</f>
        <v>160259</v>
      </c>
      <c r="S34" s="46" t="s">
        <v>70</v>
      </c>
      <c r="U34"/>
      <c r="V34"/>
      <c r="W34"/>
      <c r="X34"/>
      <c r="Y34"/>
      <c r="Z34"/>
    </row>
    <row r="35" spans="1:26" ht="29.25" customHeight="1">
      <c r="A35" s="47"/>
      <c r="B35" s="48"/>
      <c r="C35" s="48"/>
      <c r="D35" s="48"/>
      <c r="E35" s="43">
        <v>0</v>
      </c>
      <c r="F35" s="43">
        <v>0</v>
      </c>
      <c r="G35" s="43">
        <v>0</v>
      </c>
      <c r="H35" s="43">
        <v>0</v>
      </c>
      <c r="I35" s="34">
        <v>9078</v>
      </c>
      <c r="J35" s="34">
        <v>9974</v>
      </c>
      <c r="K35" s="34">
        <v>7141</v>
      </c>
      <c r="L35" s="43">
        <v>0</v>
      </c>
      <c r="M35" s="43">
        <v>0</v>
      </c>
      <c r="N35" s="43">
        <v>0</v>
      </c>
      <c r="O35" s="43">
        <v>0</v>
      </c>
      <c r="P35" s="43">
        <v>0</v>
      </c>
      <c r="Q35" s="35">
        <f t="shared" ref="Q35:Q37" si="5">SUM(E35:P35)</f>
        <v>26193</v>
      </c>
      <c r="R35" s="49"/>
      <c r="S35" s="46" t="s">
        <v>71</v>
      </c>
      <c r="U35"/>
      <c r="V35"/>
      <c r="W35"/>
      <c r="X35"/>
      <c r="Y35"/>
      <c r="Z35"/>
    </row>
    <row r="36" spans="1:26" ht="29.25" customHeight="1">
      <c r="A36" s="47"/>
      <c r="B36" s="48"/>
      <c r="C36" s="48"/>
      <c r="D36" s="48"/>
      <c r="E36" s="50">
        <v>7866</v>
      </c>
      <c r="F36" s="50">
        <v>5512</v>
      </c>
      <c r="G36" s="50">
        <v>4883</v>
      </c>
      <c r="H36" s="50">
        <v>8195</v>
      </c>
      <c r="I36" s="51">
        <v>0</v>
      </c>
      <c r="J36" s="51">
        <v>0</v>
      </c>
      <c r="K36" s="51">
        <v>0</v>
      </c>
      <c r="L36" s="50">
        <v>6244</v>
      </c>
      <c r="M36" s="50">
        <v>4782</v>
      </c>
      <c r="N36" s="50">
        <v>7283</v>
      </c>
      <c r="O36" s="50">
        <v>8547</v>
      </c>
      <c r="P36" s="50">
        <v>10712</v>
      </c>
      <c r="Q36" s="35">
        <f t="shared" si="5"/>
        <v>64024</v>
      </c>
      <c r="R36" s="49"/>
      <c r="S36" s="52" t="s">
        <v>72</v>
      </c>
      <c r="U36"/>
      <c r="V36"/>
      <c r="W36"/>
      <c r="X36"/>
      <c r="Y36"/>
      <c r="Z36"/>
    </row>
    <row r="37" spans="1:26" ht="29.25" customHeight="1">
      <c r="A37" s="53"/>
      <c r="B37" s="54"/>
      <c r="C37" s="54"/>
      <c r="D37" s="54"/>
      <c r="E37" s="50">
        <v>5386</v>
      </c>
      <c r="F37" s="50">
        <v>4137</v>
      </c>
      <c r="G37" s="50">
        <v>4223</v>
      </c>
      <c r="H37" s="50">
        <v>4221</v>
      </c>
      <c r="I37" s="50">
        <v>7037</v>
      </c>
      <c r="J37" s="50">
        <v>7732</v>
      </c>
      <c r="K37" s="50">
        <v>5893</v>
      </c>
      <c r="L37" s="50">
        <v>4158</v>
      </c>
      <c r="M37" s="50">
        <v>3839</v>
      </c>
      <c r="N37" s="50">
        <v>4875</v>
      </c>
      <c r="O37" s="50">
        <v>5822</v>
      </c>
      <c r="P37" s="50">
        <v>6189</v>
      </c>
      <c r="Q37" s="35">
        <f t="shared" si="5"/>
        <v>63512</v>
      </c>
      <c r="R37" s="55"/>
      <c r="S37" s="52" t="s">
        <v>73</v>
      </c>
      <c r="U37"/>
      <c r="V37"/>
      <c r="W37"/>
      <c r="X37"/>
      <c r="Y37"/>
      <c r="Z37"/>
    </row>
    <row r="38" spans="1:26" ht="29.25" customHeight="1">
      <c r="A38" s="41">
        <v>8</v>
      </c>
      <c r="B38" s="42" t="s">
        <v>44</v>
      </c>
      <c r="C38" s="42" t="s">
        <v>45</v>
      </c>
      <c r="D38" s="42" t="s">
        <v>63</v>
      </c>
      <c r="E38" s="43">
        <v>0</v>
      </c>
      <c r="F38" s="44">
        <v>0</v>
      </c>
      <c r="G38" s="44">
        <v>0</v>
      </c>
      <c r="H38" s="44">
        <v>0</v>
      </c>
      <c r="I38" s="40">
        <v>14514</v>
      </c>
      <c r="J38" s="40">
        <v>16136</v>
      </c>
      <c r="K38" s="40">
        <v>12064</v>
      </c>
      <c r="L38" s="44">
        <v>0</v>
      </c>
      <c r="M38" s="44">
        <v>0</v>
      </c>
      <c r="N38" s="44">
        <v>0</v>
      </c>
      <c r="O38" s="44">
        <v>0</v>
      </c>
      <c r="P38" s="44">
        <v>0</v>
      </c>
      <c r="Q38" s="35">
        <f>SUM(E38:P38)</f>
        <v>42714</v>
      </c>
      <c r="R38" s="45">
        <f>SUM(Q38:Q41)</f>
        <v>762549</v>
      </c>
      <c r="S38" s="46" t="s">
        <v>70</v>
      </c>
      <c r="U38"/>
      <c r="V38"/>
      <c r="W38"/>
      <c r="X38"/>
      <c r="Y38"/>
      <c r="Z38"/>
    </row>
    <row r="39" spans="1:26" ht="29.25" customHeight="1">
      <c r="A39" s="47"/>
      <c r="B39" s="48"/>
      <c r="C39" s="48"/>
      <c r="D39" s="48"/>
      <c r="E39" s="43">
        <v>0</v>
      </c>
      <c r="F39" s="43">
        <v>0</v>
      </c>
      <c r="G39" s="43">
        <v>0</v>
      </c>
      <c r="H39" s="43">
        <v>0</v>
      </c>
      <c r="I39" s="34">
        <v>39869</v>
      </c>
      <c r="J39" s="34">
        <v>43876</v>
      </c>
      <c r="K39" s="34">
        <v>32871</v>
      </c>
      <c r="L39" s="43">
        <v>0</v>
      </c>
      <c r="M39" s="43">
        <v>0</v>
      </c>
      <c r="N39" s="43">
        <v>0</v>
      </c>
      <c r="O39" s="43">
        <v>0</v>
      </c>
      <c r="P39" s="43">
        <v>0</v>
      </c>
      <c r="Q39" s="35">
        <f t="shared" ref="Q39:Q41" si="6">SUM(E39:P39)</f>
        <v>116616</v>
      </c>
      <c r="R39" s="49"/>
      <c r="S39" s="46" t="s">
        <v>71</v>
      </c>
      <c r="U39"/>
      <c r="V39"/>
      <c r="W39"/>
      <c r="X39"/>
      <c r="Y39"/>
      <c r="Z39"/>
    </row>
    <row r="40" spans="1:26" ht="29.25" customHeight="1">
      <c r="A40" s="47"/>
      <c r="B40" s="48"/>
      <c r="C40" s="48"/>
      <c r="D40" s="48"/>
      <c r="E40" s="50">
        <v>34060</v>
      </c>
      <c r="F40" s="50">
        <v>28033</v>
      </c>
      <c r="G40" s="50">
        <v>28997</v>
      </c>
      <c r="H40" s="50">
        <v>49131</v>
      </c>
      <c r="I40" s="51">
        <v>0</v>
      </c>
      <c r="J40" s="51">
        <v>0</v>
      </c>
      <c r="K40" s="51">
        <v>0</v>
      </c>
      <c r="L40" s="50">
        <v>31268</v>
      </c>
      <c r="M40" s="50">
        <v>25172</v>
      </c>
      <c r="N40" s="50">
        <v>35707</v>
      </c>
      <c r="O40" s="50">
        <v>32966</v>
      </c>
      <c r="P40" s="50">
        <v>33115</v>
      </c>
      <c r="Q40" s="35">
        <f t="shared" si="6"/>
        <v>298449</v>
      </c>
      <c r="R40" s="49"/>
      <c r="S40" s="52" t="s">
        <v>72</v>
      </c>
      <c r="U40"/>
      <c r="V40"/>
      <c r="W40"/>
      <c r="X40"/>
      <c r="Y40"/>
      <c r="Z40"/>
    </row>
    <row r="41" spans="1:26" ht="29.25" customHeight="1">
      <c r="A41" s="53"/>
      <c r="B41" s="54"/>
      <c r="C41" s="54"/>
      <c r="D41" s="54"/>
      <c r="E41" s="50">
        <v>22731</v>
      </c>
      <c r="F41" s="50">
        <v>21399</v>
      </c>
      <c r="G41" s="50">
        <v>27634</v>
      </c>
      <c r="H41" s="50">
        <v>24791</v>
      </c>
      <c r="I41" s="50">
        <v>34131</v>
      </c>
      <c r="J41" s="50">
        <v>33469</v>
      </c>
      <c r="K41" s="50">
        <v>27348</v>
      </c>
      <c r="L41" s="50">
        <v>23456</v>
      </c>
      <c r="M41" s="50">
        <v>20711</v>
      </c>
      <c r="N41" s="50">
        <v>22960</v>
      </c>
      <c r="O41" s="50">
        <v>24375</v>
      </c>
      <c r="P41" s="50">
        <v>21765</v>
      </c>
      <c r="Q41" s="35">
        <f t="shared" si="6"/>
        <v>304770</v>
      </c>
      <c r="R41" s="55"/>
      <c r="S41" s="52" t="s">
        <v>73</v>
      </c>
      <c r="U41"/>
      <c r="V41"/>
      <c r="W41"/>
      <c r="X41"/>
      <c r="Y41"/>
      <c r="Z41"/>
    </row>
    <row r="42" spans="1:26" ht="29.25" customHeight="1">
      <c r="A42" s="56" t="s">
        <v>65</v>
      </c>
      <c r="B42" s="56"/>
      <c r="C42" s="56"/>
      <c r="D42" s="57"/>
      <c r="E42" s="58">
        <f>SUM(E27:E41)</f>
        <v>135551</v>
      </c>
      <c r="F42" s="58">
        <f t="shared" ref="F42:Q42" si="7">SUM(F27:F41)</f>
        <v>108622</v>
      </c>
      <c r="G42" s="58">
        <f t="shared" si="7"/>
        <v>114673</v>
      </c>
      <c r="H42" s="58">
        <f t="shared" si="7"/>
        <v>150675</v>
      </c>
      <c r="I42" s="58">
        <f t="shared" si="7"/>
        <v>190397</v>
      </c>
      <c r="J42" s="58">
        <f t="shared" si="7"/>
        <v>203350</v>
      </c>
      <c r="K42" s="58">
        <f t="shared" si="7"/>
        <v>157263</v>
      </c>
      <c r="L42" s="58">
        <f t="shared" si="7"/>
        <v>120500</v>
      </c>
      <c r="M42" s="58">
        <f t="shared" si="7"/>
        <v>109702</v>
      </c>
      <c r="N42" s="58">
        <f t="shared" si="7"/>
        <v>156926</v>
      </c>
      <c r="O42" s="58">
        <f t="shared" si="7"/>
        <v>158200</v>
      </c>
      <c r="P42" s="58">
        <f t="shared" si="7"/>
        <v>151244</v>
      </c>
      <c r="Q42" s="58">
        <f t="shared" si="7"/>
        <v>1757103</v>
      </c>
      <c r="R42" s="59"/>
      <c r="S42" s="59"/>
      <c r="U42"/>
      <c r="V42"/>
      <c r="W42"/>
      <c r="X42"/>
      <c r="Y42"/>
      <c r="Z42"/>
    </row>
    <row r="43" spans="1:26" ht="29.25" customHeight="1">
      <c r="A43" s="60" t="s">
        <v>74</v>
      </c>
      <c r="B43" s="31"/>
      <c r="C43" s="31"/>
      <c r="D43" s="31"/>
      <c r="E43" s="61"/>
      <c r="F43" s="61"/>
      <c r="G43" s="61"/>
      <c r="H43" s="61"/>
      <c r="I43" s="61"/>
      <c r="J43" s="61"/>
      <c r="K43" s="61"/>
      <c r="L43" s="61"/>
      <c r="M43" s="61"/>
      <c r="N43" s="61"/>
      <c r="O43" s="61"/>
      <c r="P43" s="61"/>
      <c r="Q43" s="61"/>
      <c r="R43" s="62"/>
      <c r="S43" s="62"/>
      <c r="U43"/>
      <c r="V43"/>
      <c r="W43"/>
      <c r="X43"/>
      <c r="Y43"/>
      <c r="Z43"/>
    </row>
    <row r="44" spans="1:26" ht="21" customHeight="1">
      <c r="A44" s="1" t="s">
        <v>75</v>
      </c>
      <c r="U44"/>
      <c r="V44"/>
      <c r="W44"/>
      <c r="X44"/>
      <c r="Y44"/>
      <c r="Z44"/>
    </row>
    <row r="45" spans="1:26" ht="52.5" customHeight="1">
      <c r="A45" s="33" t="s">
        <v>3</v>
      </c>
      <c r="B45" s="33" t="s">
        <v>4</v>
      </c>
      <c r="C45" s="33" t="s">
        <v>5</v>
      </c>
      <c r="D45" s="28" t="s">
        <v>49</v>
      </c>
      <c r="E45" s="33" t="s">
        <v>76</v>
      </c>
      <c r="F45" s="33" t="s">
        <v>77</v>
      </c>
      <c r="G45" s="33" t="s">
        <v>78</v>
      </c>
      <c r="K45"/>
      <c r="L45"/>
      <c r="M45"/>
      <c r="N45"/>
      <c r="O45"/>
      <c r="U45"/>
      <c r="V45"/>
      <c r="W45"/>
      <c r="X45"/>
      <c r="Y45"/>
      <c r="Z45"/>
    </row>
    <row r="46" spans="1:26" ht="28.5" customHeight="1">
      <c r="A46" s="38">
        <f t="shared" ref="A46:C51" si="8">A27</f>
        <v>1</v>
      </c>
      <c r="B46" s="38" t="str">
        <f t="shared" si="8"/>
        <v>宇佐総合庁舎</v>
      </c>
      <c r="C46" s="38" t="str">
        <f t="shared" si="8"/>
        <v>宇佐市大字法鏡寺２３５－１</v>
      </c>
      <c r="D46" s="28" t="s">
        <v>63</v>
      </c>
      <c r="E46" s="63">
        <f t="shared" ref="E46:E53" si="9">E16</f>
        <v>115</v>
      </c>
      <c r="F46" s="63">
        <f t="shared" ref="F46:F51" si="10">SUM(Q27)</f>
        <v>237199</v>
      </c>
      <c r="G46" s="64">
        <f>SUM(F46/E46/8760)</f>
        <v>0.23545662100456621</v>
      </c>
      <c r="U46"/>
      <c r="V46"/>
      <c r="W46"/>
      <c r="X46"/>
      <c r="Y46"/>
      <c r="Z46"/>
    </row>
    <row r="47" spans="1:26" ht="28.5" customHeight="1">
      <c r="A47" s="38">
        <f t="shared" si="8"/>
        <v>2</v>
      </c>
      <c r="B47" s="38" t="str">
        <f t="shared" si="8"/>
        <v>大分県立竹工芸訓練センター（別棟）</v>
      </c>
      <c r="C47" s="38" t="str">
        <f t="shared" si="8"/>
        <v>別府市東荘園３－３</v>
      </c>
      <c r="D47" s="28" t="s">
        <v>63</v>
      </c>
      <c r="E47" s="63">
        <f t="shared" si="9"/>
        <v>14</v>
      </c>
      <c r="F47" s="63">
        <f t="shared" si="10"/>
        <v>8726</v>
      </c>
      <c r="G47" s="64">
        <f t="shared" ref="G47:G53" si="11">SUM(F47/E47/8760)</f>
        <v>7.1151337247227664E-2</v>
      </c>
      <c r="U47"/>
      <c r="V47"/>
      <c r="W47"/>
      <c r="X47"/>
      <c r="Y47"/>
      <c r="Z47"/>
    </row>
    <row r="48" spans="1:26" ht="48.75" customHeight="1">
      <c r="A48" s="38">
        <f t="shared" si="8"/>
        <v>3</v>
      </c>
      <c r="B48" s="38" t="str">
        <f t="shared" si="8"/>
        <v>大分県立竹工芸訓練センター（管理訓練棟）</v>
      </c>
      <c r="C48" s="38" t="str">
        <f t="shared" si="8"/>
        <v>別府市東荘園３－３</v>
      </c>
      <c r="D48" s="28" t="s">
        <v>63</v>
      </c>
      <c r="E48" s="63">
        <f t="shared" si="9"/>
        <v>44</v>
      </c>
      <c r="F48" s="63">
        <f t="shared" si="10"/>
        <v>36170</v>
      </c>
      <c r="G48" s="64">
        <f t="shared" si="11"/>
        <v>9.3840805313408049E-2</v>
      </c>
      <c r="U48"/>
      <c r="V48"/>
      <c r="W48"/>
      <c r="X48"/>
      <c r="Y48"/>
      <c r="Z48"/>
    </row>
    <row r="49" spans="1:26" ht="28.5" customHeight="1">
      <c r="A49" s="38">
        <f t="shared" si="8"/>
        <v>4</v>
      </c>
      <c r="B49" s="38" t="str">
        <f t="shared" si="8"/>
        <v>大分県立大分高等技術専門校</v>
      </c>
      <c r="C49" s="38" t="str">
        <f t="shared" si="8"/>
        <v>大分市大字下宗方１０３５－１</v>
      </c>
      <c r="D49" s="28" t="s">
        <v>63</v>
      </c>
      <c r="E49" s="63">
        <f t="shared" si="9"/>
        <v>162</v>
      </c>
      <c r="F49" s="63">
        <f t="shared" si="10"/>
        <v>249186</v>
      </c>
      <c r="G49" s="64">
        <f t="shared" si="11"/>
        <v>0.17559191611703029</v>
      </c>
      <c r="U49"/>
      <c r="V49"/>
      <c r="W49"/>
      <c r="X49"/>
      <c r="Y49"/>
      <c r="Z49"/>
    </row>
    <row r="50" spans="1:26" ht="28.5" customHeight="1">
      <c r="A50" s="38">
        <f t="shared" si="8"/>
        <v>5</v>
      </c>
      <c r="B50" s="38" t="str">
        <f t="shared" si="8"/>
        <v>大分県食肉衛生検査所</v>
      </c>
      <c r="C50" s="38" t="str">
        <f t="shared" si="8"/>
        <v>豊後大野市犬飼町田原１５８０－４０</v>
      </c>
      <c r="D50" s="28" t="s">
        <v>63</v>
      </c>
      <c r="E50" s="63">
        <f t="shared" si="9"/>
        <v>35</v>
      </c>
      <c r="F50" s="63">
        <f t="shared" si="10"/>
        <v>72671</v>
      </c>
      <c r="G50" s="64">
        <f t="shared" si="11"/>
        <v>0.23702217873450751</v>
      </c>
      <c r="U50"/>
      <c r="V50"/>
      <c r="W50"/>
      <c r="X50"/>
      <c r="Y50"/>
      <c r="Z50"/>
    </row>
    <row r="51" spans="1:26" ht="28.5" customHeight="1">
      <c r="A51" s="38">
        <f t="shared" si="8"/>
        <v>6</v>
      </c>
      <c r="B51" s="38" t="str">
        <f t="shared" si="8"/>
        <v>動物愛護センター</v>
      </c>
      <c r="C51" s="38" t="str">
        <f t="shared" si="8"/>
        <v>大分市大字廻栖野３２３１－４７</v>
      </c>
      <c r="D51" s="28" t="s">
        <v>63</v>
      </c>
      <c r="E51" s="63">
        <f t="shared" si="9"/>
        <v>74</v>
      </c>
      <c r="F51" s="63">
        <f t="shared" si="10"/>
        <v>230343</v>
      </c>
      <c r="G51" s="64">
        <f t="shared" si="11"/>
        <v>0.3553359866716031</v>
      </c>
      <c r="U51"/>
      <c r="V51"/>
      <c r="W51"/>
      <c r="X51"/>
      <c r="Y51"/>
      <c r="Z51"/>
    </row>
    <row r="52" spans="1:26" ht="28.5" customHeight="1">
      <c r="A52" s="38">
        <f t="shared" ref="A52:C52" si="12">A34</f>
        <v>7</v>
      </c>
      <c r="B52" s="38" t="str">
        <f t="shared" si="12"/>
        <v>大分県消防学校</v>
      </c>
      <c r="C52" s="38" t="str">
        <f t="shared" si="12"/>
        <v>由布市狭間町向原７６９</v>
      </c>
      <c r="D52" s="28" t="s">
        <v>63</v>
      </c>
      <c r="E52" s="63">
        <f t="shared" si="9"/>
        <v>82</v>
      </c>
      <c r="F52" s="63">
        <f>SUM(R34)</f>
        <v>160259</v>
      </c>
      <c r="G52" s="64">
        <f t="shared" si="11"/>
        <v>0.22310251698407396</v>
      </c>
      <c r="U52"/>
      <c r="V52"/>
      <c r="W52"/>
      <c r="X52"/>
      <c r="Y52"/>
      <c r="Z52"/>
    </row>
    <row r="53" spans="1:26" ht="28.5" customHeight="1">
      <c r="A53" s="38">
        <f t="shared" ref="A53:C53" si="13">A38</f>
        <v>8</v>
      </c>
      <c r="B53" s="38" t="str">
        <f t="shared" si="13"/>
        <v>大分県衛生環境研究センター</v>
      </c>
      <c r="C53" s="38" t="str">
        <f t="shared" si="13"/>
        <v>大分市高江西２－８</v>
      </c>
      <c r="D53" s="28" t="s">
        <v>63</v>
      </c>
      <c r="E53" s="63">
        <f t="shared" si="9"/>
        <v>269</v>
      </c>
      <c r="F53" s="63">
        <f>SUM(R38)</f>
        <v>762549</v>
      </c>
      <c r="G53" s="64">
        <f t="shared" si="11"/>
        <v>0.32360212863472015</v>
      </c>
      <c r="U53"/>
      <c r="V53"/>
      <c r="W53"/>
      <c r="X53"/>
      <c r="Y53"/>
      <c r="Z53"/>
    </row>
    <row r="54" spans="1:26" ht="28.5" customHeight="1">
      <c r="A54" s="56" t="s">
        <v>65</v>
      </c>
      <c r="B54" s="56"/>
      <c r="C54" s="56"/>
      <c r="D54" s="57"/>
      <c r="E54" s="59">
        <f>SUM(E46:E53)</f>
        <v>795</v>
      </c>
      <c r="F54" s="59">
        <f>SUM(F46:F53)</f>
        <v>1757103</v>
      </c>
      <c r="G54" s="65">
        <f>SUM(F54/E54/8760)</f>
        <v>0.25230507452399414</v>
      </c>
      <c r="U54"/>
      <c r="V54"/>
      <c r="W54"/>
      <c r="X54"/>
      <c r="Y54"/>
      <c r="Z54"/>
    </row>
    <row r="55" spans="1:26" s="67" customFormat="1" ht="19.5" customHeight="1">
      <c r="A55" s="66" t="s">
        <v>79</v>
      </c>
      <c r="B55" s="66"/>
      <c r="C55" s="66"/>
      <c r="D55" s="66"/>
      <c r="E55" s="66"/>
      <c r="F55" s="66"/>
      <c r="G55" s="66"/>
      <c r="H55" s="66"/>
      <c r="I55" s="66"/>
      <c r="J55" s="66"/>
      <c r="U55"/>
      <c r="V55"/>
      <c r="W55"/>
      <c r="X55"/>
      <c r="Y55"/>
      <c r="Z55"/>
    </row>
    <row r="56" spans="1:26" ht="18.75">
      <c r="A56" s="68" t="s">
        <v>80</v>
      </c>
      <c r="U56"/>
      <c r="V56"/>
      <c r="W56"/>
      <c r="X56"/>
      <c r="Y56"/>
      <c r="Z56"/>
    </row>
    <row r="57" spans="1:26" ht="54.75" customHeight="1">
      <c r="D57"/>
      <c r="E57"/>
      <c r="F57"/>
      <c r="G57"/>
      <c r="H57"/>
      <c r="I57"/>
      <c r="J57"/>
      <c r="K57"/>
      <c r="L57"/>
      <c r="M57"/>
      <c r="N57"/>
      <c r="O57"/>
      <c r="P57"/>
      <c r="Q57"/>
      <c r="R57"/>
      <c r="S57"/>
      <c r="T57"/>
      <c r="U57"/>
      <c r="V57"/>
      <c r="W57"/>
      <c r="X57"/>
      <c r="Y57"/>
      <c r="Z57"/>
    </row>
    <row r="58" spans="1:26" ht="18.75">
      <c r="D58"/>
      <c r="E58"/>
      <c r="F58"/>
      <c r="G58"/>
      <c r="H58"/>
      <c r="I58"/>
      <c r="J58"/>
      <c r="K58"/>
      <c r="L58"/>
      <c r="M58"/>
      <c r="N58"/>
      <c r="O58"/>
      <c r="P58"/>
      <c r="Q58"/>
      <c r="R58"/>
      <c r="S58"/>
      <c r="T58"/>
      <c r="U58"/>
      <c r="V58"/>
      <c r="W58"/>
      <c r="X58"/>
      <c r="Y58"/>
      <c r="Z58"/>
    </row>
    <row r="59" spans="1:26" ht="18.75">
      <c r="D59"/>
      <c r="E59"/>
      <c r="F59"/>
      <c r="G59"/>
      <c r="H59"/>
      <c r="I59"/>
      <c r="J59"/>
      <c r="K59"/>
      <c r="L59"/>
      <c r="M59"/>
      <c r="N59"/>
      <c r="O59"/>
      <c r="P59"/>
      <c r="Q59"/>
      <c r="R59"/>
      <c r="S59"/>
      <c r="T59"/>
      <c r="U59"/>
      <c r="V59"/>
      <c r="W59"/>
      <c r="X59"/>
      <c r="Y59"/>
      <c r="Z59"/>
    </row>
    <row r="60" spans="1:26" ht="18.75">
      <c r="D60"/>
      <c r="E60"/>
      <c r="F60"/>
      <c r="G60"/>
      <c r="H60"/>
      <c r="I60"/>
      <c r="J60"/>
      <c r="K60"/>
      <c r="L60"/>
      <c r="M60"/>
      <c r="N60"/>
      <c r="O60"/>
      <c r="P60"/>
      <c r="Q60"/>
      <c r="R60"/>
      <c r="S60"/>
      <c r="T60"/>
      <c r="U60"/>
      <c r="V60"/>
      <c r="W60"/>
      <c r="X60"/>
      <c r="Y60"/>
      <c r="Z60"/>
    </row>
    <row r="61" spans="1:26" ht="18.75">
      <c r="D61"/>
      <c r="E61"/>
      <c r="F61"/>
      <c r="G61"/>
      <c r="H61"/>
      <c r="I61"/>
      <c r="J61"/>
      <c r="K61"/>
      <c r="L61"/>
      <c r="M61"/>
      <c r="N61"/>
      <c r="O61"/>
      <c r="P61"/>
      <c r="Q61"/>
      <c r="R61"/>
      <c r="S61"/>
      <c r="T61"/>
      <c r="U61"/>
      <c r="V61"/>
      <c r="W61"/>
      <c r="X61"/>
      <c r="Y61"/>
      <c r="Z61"/>
    </row>
    <row r="62" spans="1:26" ht="18.75">
      <c r="D62"/>
      <c r="E62"/>
      <c r="F62"/>
      <c r="G62"/>
      <c r="H62"/>
      <c r="I62"/>
      <c r="J62"/>
      <c r="K62"/>
      <c r="L62"/>
      <c r="M62"/>
      <c r="N62"/>
      <c r="O62"/>
      <c r="P62"/>
      <c r="Q62"/>
      <c r="R62"/>
      <c r="S62"/>
      <c r="T62"/>
      <c r="U62"/>
      <c r="V62"/>
      <c r="W62"/>
      <c r="X62"/>
      <c r="Y62"/>
      <c r="Z62"/>
    </row>
    <row r="63" spans="1:26" ht="18.75">
      <c r="D63"/>
      <c r="E63"/>
      <c r="F63"/>
      <c r="G63"/>
      <c r="H63"/>
      <c r="I63"/>
      <c r="J63"/>
      <c r="K63"/>
      <c r="L63"/>
      <c r="M63"/>
      <c r="N63"/>
      <c r="O63"/>
      <c r="P63"/>
      <c r="Q63"/>
      <c r="R63"/>
      <c r="S63"/>
      <c r="T63"/>
      <c r="U63"/>
      <c r="V63"/>
      <c r="W63"/>
    </row>
    <row r="64" spans="1:26" ht="18.75">
      <c r="D64"/>
      <c r="E64"/>
      <c r="F64"/>
      <c r="G64"/>
      <c r="H64"/>
      <c r="I64"/>
      <c r="J64"/>
      <c r="K64"/>
      <c r="L64"/>
      <c r="M64"/>
      <c r="N64"/>
      <c r="O64"/>
      <c r="P64"/>
      <c r="Q64"/>
      <c r="R64"/>
      <c r="S64"/>
      <c r="T64"/>
      <c r="U64"/>
      <c r="V64"/>
      <c r="W64"/>
    </row>
    <row r="65" spans="4:23" ht="18.75">
      <c r="D65"/>
      <c r="E65"/>
      <c r="F65"/>
      <c r="G65"/>
      <c r="H65"/>
      <c r="I65"/>
      <c r="J65"/>
      <c r="K65"/>
      <c r="L65"/>
      <c r="M65"/>
      <c r="N65"/>
      <c r="O65"/>
      <c r="P65"/>
      <c r="Q65"/>
      <c r="R65"/>
      <c r="S65"/>
      <c r="T65"/>
      <c r="U65"/>
      <c r="V65"/>
      <c r="W65"/>
    </row>
    <row r="66" spans="4:23" ht="18.75">
      <c r="D66"/>
      <c r="E66"/>
      <c r="F66"/>
      <c r="G66"/>
      <c r="H66"/>
      <c r="I66"/>
      <c r="J66"/>
      <c r="K66"/>
      <c r="L66"/>
      <c r="M66"/>
      <c r="N66"/>
      <c r="O66"/>
      <c r="P66"/>
      <c r="Q66"/>
      <c r="R66"/>
      <c r="S66"/>
      <c r="T66"/>
      <c r="U66"/>
      <c r="V66"/>
      <c r="W66"/>
    </row>
  </sheetData>
  <mergeCells count="22">
    <mergeCell ref="A38:A41"/>
    <mergeCell ref="B38:B41"/>
    <mergeCell ref="C38:C41"/>
    <mergeCell ref="D38:D41"/>
    <mergeCell ref="R38:R41"/>
    <mergeCell ref="A55:J55"/>
    <mergeCell ref="Q33:R33"/>
    <mergeCell ref="A34:A37"/>
    <mergeCell ref="B34:B37"/>
    <mergeCell ref="C34:C37"/>
    <mergeCell ref="D34:D37"/>
    <mergeCell ref="R34:R37"/>
    <mergeCell ref="O10:R10"/>
    <mergeCell ref="O11:R11"/>
    <mergeCell ref="O12:R12"/>
    <mergeCell ref="O13:R13"/>
    <mergeCell ref="B2:Q2"/>
    <mergeCell ref="O5:R5"/>
    <mergeCell ref="O6:R6"/>
    <mergeCell ref="O7:R7"/>
    <mergeCell ref="O8:R8"/>
    <mergeCell ref="O9:R9"/>
  </mergeCells>
  <phoneticPr fontId="3"/>
  <pageMargins left="0.70866141732283472" right="0.70866141732283472" top="0.74803149606299213" bottom="0.74803149606299213" header="0.31496062992125984" footer="0.31496062992125984"/>
  <pageSetup paperSize="9" scale="57" orientation="landscape" r:id="rId1"/>
  <rowBreaks count="4" manualBreakCount="4">
    <brk id="13" max="16383" man="1"/>
    <brk id="24" max="16383" man="1"/>
    <brk id="43" max="16383" man="1"/>
    <brk id="56" max="19" man="1"/>
  </rowBreaks>
  <colBreaks count="1" manualBreakCount="1">
    <brk id="2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仕様書別紙</vt:lpstr>
      <vt:lpstr>仕様書別紙!Print_Area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oitapref</dc:creator>
  <cp:lastModifiedBy>oitapref</cp:lastModifiedBy>
  <dcterms:created xsi:type="dcterms:W3CDTF">2023-11-10T03:24:24Z</dcterms:created>
  <dcterms:modified xsi:type="dcterms:W3CDTF">2023-11-10T03:27:38Z</dcterms:modified>
</cp:coreProperties>
</file>